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45" windowWidth="15480" windowHeight="11220"/>
  </bookViews>
  <sheets>
    <sheet name="Chronic Conditions" sheetId="5" r:id="rId1"/>
    <sheet name="Diabetes" sheetId="1" r:id="rId2"/>
    <sheet name="Per Capita Costs" sheetId="2" r:id="rId3"/>
    <sheet name="Pop Mgt" sheetId="4" r:id="rId4"/>
    <sheet name="Pt Experience" sheetId="3" r:id="rId5"/>
    <sheet name="Measure Definitions" sheetId="6" r:id="rId6"/>
  </sheets>
  <definedNames>
    <definedName name="_xlnm.Print_Titles" localSheetId="0">'Chronic Conditions'!$1:$2</definedName>
    <definedName name="_xlnm.Print_Titles" localSheetId="1">Diabetes!$1:$2</definedName>
    <definedName name="_xlnm.Print_Titles" localSheetId="2">'Per Capita Costs'!$1:$2</definedName>
    <definedName name="_xlnm.Print_Titles" localSheetId="3">'Pop Mgt'!$1:$2</definedName>
    <definedName name="_xlnm.Print_Titles" localSheetId="4">'Pt Experience'!$1:$2</definedName>
  </definedNames>
  <calcPr calcId="145621"/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4" i="2"/>
  <c r="J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3" i="2"/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4" i="5"/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6" i="4" l="1"/>
  <c r="E10" i="4"/>
  <c r="E15" i="4"/>
  <c r="E19" i="4"/>
  <c r="E23" i="4"/>
  <c r="E27" i="4"/>
  <c r="E31" i="4"/>
  <c r="E35" i="4"/>
  <c r="E39" i="4"/>
  <c r="E43" i="4"/>
  <c r="E47" i="4"/>
  <c r="E4" i="4"/>
  <c r="E7" i="4"/>
  <c r="E8" i="4"/>
  <c r="E12" i="4"/>
  <c r="E13" i="4"/>
  <c r="E16" i="4"/>
  <c r="E17" i="4"/>
  <c r="E20" i="4"/>
  <c r="E21" i="4"/>
  <c r="E24" i="4"/>
  <c r="E25" i="4"/>
  <c r="E28" i="4"/>
  <c r="E29" i="4"/>
  <c r="E32" i="4"/>
  <c r="E33" i="4"/>
  <c r="E36" i="4"/>
  <c r="E37" i="4"/>
  <c r="E40" i="4"/>
  <c r="E41" i="4"/>
  <c r="E44" i="4"/>
  <c r="E45" i="4"/>
  <c r="E48" i="4"/>
  <c r="E49" i="4"/>
  <c r="E5" i="4"/>
  <c r="E9" i="4"/>
  <c r="E14" i="4"/>
  <c r="E18" i="4"/>
  <c r="E22" i="4"/>
  <c r="E26" i="4"/>
  <c r="E30" i="4"/>
  <c r="E34" i="4"/>
  <c r="E38" i="4"/>
  <c r="E42" i="4"/>
  <c r="E46" i="4"/>
  <c r="E50" i="4"/>
  <c r="E5" i="1" l="1"/>
  <c r="E6" i="1"/>
  <c r="E9" i="1"/>
  <c r="E10" i="1"/>
  <c r="E13" i="1"/>
  <c r="E14" i="1"/>
  <c r="E17" i="1"/>
  <c r="E18" i="1"/>
  <c r="E21" i="1"/>
  <c r="E22" i="1"/>
  <c r="E25" i="1"/>
  <c r="E26" i="1"/>
  <c r="E29" i="1"/>
  <c r="E30" i="1"/>
  <c r="E33" i="1"/>
  <c r="E34" i="1"/>
  <c r="E37" i="1"/>
  <c r="E38" i="1"/>
  <c r="E41" i="1"/>
  <c r="E42" i="1"/>
  <c r="E45" i="1"/>
  <c r="E46" i="1"/>
  <c r="E49" i="1"/>
  <c r="E50" i="1"/>
  <c r="E7" i="1"/>
  <c r="E11" i="1"/>
  <c r="E15" i="1"/>
  <c r="E19" i="1"/>
  <c r="E20" i="1"/>
  <c r="E23" i="1"/>
  <c r="E24" i="1"/>
  <c r="E27" i="1"/>
  <c r="E28" i="1"/>
  <c r="E31" i="1"/>
  <c r="E32" i="1"/>
  <c r="E35" i="1"/>
  <c r="E36" i="1"/>
  <c r="E39" i="1"/>
  <c r="E40" i="1"/>
  <c r="E43" i="1"/>
  <c r="E44" i="1"/>
  <c r="E47" i="1"/>
  <c r="E48" i="1"/>
  <c r="E4" i="1"/>
  <c r="E8" i="1"/>
  <c r="E12" i="1"/>
  <c r="E16" i="1"/>
  <c r="H29" i="5" l="1"/>
  <c r="H4" i="5"/>
  <c r="H50" i="5" l="1"/>
  <c r="H9" i="5"/>
  <c r="C55" i="2" l="1"/>
  <c r="L51" i="5" l="1"/>
  <c r="K51" i="5"/>
  <c r="J51" i="5"/>
  <c r="I51" i="5"/>
  <c r="G51" i="5"/>
  <c r="F51" i="5"/>
  <c r="D51" i="5"/>
  <c r="C51" i="5"/>
  <c r="I51" i="1"/>
  <c r="H51" i="1"/>
  <c r="G51" i="1"/>
  <c r="F51" i="1"/>
  <c r="D51" i="1"/>
  <c r="C51" i="1"/>
  <c r="I55" i="2"/>
  <c r="G55" i="2"/>
  <c r="F55" i="2"/>
  <c r="D54" i="4"/>
  <c r="C54" i="4"/>
  <c r="D54" i="3"/>
  <c r="C54" i="3"/>
  <c r="H28" i="5" l="1"/>
  <c r="H45" i="5" l="1"/>
  <c r="H26" i="5"/>
  <c r="H18" i="5"/>
  <c r="D51" i="3" l="1"/>
  <c r="D52" i="3"/>
  <c r="D53" i="3"/>
  <c r="C53" i="3"/>
  <c r="C52" i="3"/>
  <c r="C51" i="3"/>
  <c r="D55" i="3" l="1"/>
  <c r="C55" i="3"/>
  <c r="D51" i="4" l="1"/>
  <c r="D52" i="4"/>
  <c r="D53" i="4"/>
  <c r="C51" i="4"/>
  <c r="C52" i="4"/>
  <c r="C53" i="4"/>
  <c r="D55" i="4" l="1"/>
  <c r="C55" i="4"/>
  <c r="H22" i="5" l="1"/>
  <c r="H21" i="5"/>
  <c r="H41" i="5"/>
  <c r="E54" i="3"/>
  <c r="E53" i="3"/>
  <c r="E52" i="3"/>
  <c r="E51" i="4"/>
  <c r="E52" i="4"/>
  <c r="E53" i="4"/>
  <c r="E54" i="4"/>
  <c r="H15" i="5"/>
  <c r="H36" i="5"/>
  <c r="H48" i="5"/>
  <c r="E55" i="3" l="1"/>
  <c r="E55" i="4"/>
  <c r="H6" i="5"/>
  <c r="H19" i="5"/>
  <c r="H46" i="5"/>
  <c r="H23" i="5"/>
  <c r="H7" i="5"/>
  <c r="E3" i="4"/>
  <c r="H24" i="5"/>
  <c r="H12" i="5"/>
  <c r="H38" i="5"/>
  <c r="H39" i="5"/>
  <c r="H40" i="5"/>
  <c r="H14" i="5"/>
  <c r="H5" i="5"/>
  <c r="H25" i="5"/>
  <c r="H42" i="5"/>
  <c r="H27" i="5"/>
  <c r="H30" i="5"/>
  <c r="H43" i="5"/>
  <c r="H44" i="5"/>
  <c r="H16" i="5"/>
  <c r="H32" i="5"/>
  <c r="H17" i="5"/>
  <c r="H8" i="5"/>
  <c r="H33" i="5"/>
  <c r="H34" i="5"/>
  <c r="H47" i="5"/>
  <c r="H20" i="5"/>
  <c r="H35" i="5"/>
  <c r="H49" i="5"/>
  <c r="H10" i="5"/>
  <c r="H11" i="5"/>
  <c r="H3" i="5"/>
  <c r="E3" i="5"/>
  <c r="E3" i="1"/>
  <c r="E3" i="3"/>
  <c r="E51" i="3" l="1"/>
  <c r="H55" i="2"/>
  <c r="H51" i="5"/>
  <c r="E51" i="1"/>
  <c r="J55" i="2"/>
  <c r="E51" i="5"/>
</calcChain>
</file>

<file path=xl/sharedStrings.xml><?xml version="1.0" encoding="utf-8"?>
<sst xmlns="http://schemas.openxmlformats.org/spreadsheetml/2006/main" count="984" uniqueCount="222">
  <si>
    <t>Hypertension</t>
  </si>
  <si>
    <t>Providers</t>
  </si>
  <si>
    <t>Pts w/ Diabetes</t>
  </si>
  <si>
    <t># Pts w/ HTN</t>
  </si>
  <si>
    <t>Anderson C</t>
  </si>
  <si>
    <t>Appleton L</t>
  </si>
  <si>
    <t>Carlan P</t>
  </si>
  <si>
    <t>Cory E</t>
  </si>
  <si>
    <t>Erickson E</t>
  </si>
  <si>
    <t>Esrick A</t>
  </si>
  <si>
    <t>Esrick S</t>
  </si>
  <si>
    <t>Feinland J</t>
  </si>
  <si>
    <t>Furcolo T</t>
  </si>
  <si>
    <t>Futrell T</t>
  </si>
  <si>
    <t>Green B</t>
  </si>
  <si>
    <t>Gump M</t>
  </si>
  <si>
    <t>Iverson P</t>
  </si>
  <si>
    <t>Kaufman D</t>
  </si>
  <si>
    <t>Keough P</t>
  </si>
  <si>
    <t>Killip S</t>
  </si>
  <si>
    <t>Lopez Del Castillo K</t>
  </si>
  <si>
    <t>Midler R</t>
  </si>
  <si>
    <t>Normandin C</t>
  </si>
  <si>
    <t>Palmer J</t>
  </si>
  <si>
    <t>Perry Y</t>
  </si>
  <si>
    <t>Polgar J</t>
  </si>
  <si>
    <t>Potee R</t>
  </si>
  <si>
    <t>Ralicki R</t>
  </si>
  <si>
    <t>Simkin H</t>
  </si>
  <si>
    <t>Slack D</t>
  </si>
  <si>
    <t>Smith K</t>
  </si>
  <si>
    <t>Thaler P</t>
  </si>
  <si>
    <t>Viele C</t>
  </si>
  <si>
    <t>Weeber C</t>
  </si>
  <si>
    <t>VMG Overall</t>
  </si>
  <si>
    <t>INR in Range</t>
  </si>
  <si>
    <t>#Patients</t>
  </si>
  <si>
    <t>Pts Seen</t>
  </si>
  <si>
    <t>AMC</t>
  </si>
  <si>
    <t>EHC</t>
  </si>
  <si>
    <t>GHC</t>
  </si>
  <si>
    <t>NHC</t>
  </si>
  <si>
    <t>Continuity of Care</t>
  </si>
  <si>
    <t>Visits</t>
  </si>
  <si>
    <t>Seen by PCP</t>
  </si>
  <si>
    <t>%</t>
  </si>
  <si>
    <t>Chlamydia Screening</t>
  </si>
  <si>
    <t>Panel Size</t>
  </si>
  <si>
    <t>Vigderman R</t>
  </si>
  <si>
    <t>#</t>
  </si>
  <si>
    <t>Rate/1000</t>
  </si>
  <si>
    <t>% BP &lt; 140/90</t>
  </si>
  <si>
    <t># BP &lt;140/90</t>
  </si>
  <si>
    <t>% LDL &lt; 100</t>
  </si>
  <si>
    <t># LDL &lt; 100</t>
  </si>
  <si>
    <t>% screened</t>
  </si>
  <si>
    <t>site</t>
  </si>
  <si>
    <t>Schwartz L</t>
  </si>
  <si>
    <t>Buchanan P</t>
  </si>
  <si>
    <t>MRI Orders (1 yr)</t>
  </si>
  <si>
    <t>CT Orders (1 yr)</t>
  </si>
  <si>
    <t xml:space="preserve">time in range </t>
  </si>
  <si>
    <t>in range +/- .2</t>
  </si>
  <si>
    <t>Patients with Diabetes</t>
  </si>
  <si>
    <t>Ischemic Vascular Disease</t>
  </si>
  <si>
    <t>#Pts w/ IVD</t>
  </si>
  <si>
    <t xml:space="preserve"> Schedule Fill Rates</t>
  </si>
  <si>
    <t>% booked slots</t>
  </si>
  <si>
    <t>% excellent</t>
  </si>
  <si>
    <t>Pt Satisfaction- overall Quality of Care</t>
  </si>
  <si>
    <t>Graef E</t>
  </si>
  <si>
    <t>Talley E</t>
  </si>
  <si>
    <t>Blanchard G</t>
  </si>
  <si>
    <t>Kreek T</t>
  </si>
  <si>
    <t>Measure</t>
  </si>
  <si>
    <t>Definition</t>
  </si>
  <si>
    <t>Denomenator</t>
  </si>
  <si>
    <t>Numerator</t>
  </si>
  <si>
    <t>Source</t>
  </si>
  <si>
    <t>Athena QM Reporting</t>
  </si>
  <si>
    <t>Measure identifies patients 18 years of age and older with ischemic vascular disease and an encounter within the last 12 months whose most recent LDL-C value is less than 100 mg/dl.</t>
  </si>
  <si>
    <t>Patients 18 through 75 years of age with an active diagnosis of ischemic vascular disease on their problem list and an encounter within the last 12 months</t>
  </si>
  <si>
    <t>Measure is satisfied by the receipt of a lab result with LDL-C level less than 100 mg/dl during the last 12 months</t>
  </si>
  <si>
    <t>Measure identifies patients 18 through 85 years of age with hypertension whose most recent blood pressure is less than 140/90</t>
  </si>
  <si>
    <t>Patients 18 through 85 years of age with an active diagnosis of hypertension on their problem list.</t>
  </si>
  <si>
    <t>Measure is satisfied if the most recent blood pressure reading is less than 140 over 90 mmHg entered in the corresponding blood pressure fields in the Vitals section of a relevant encounter. The lowest diastolic or systolic reading will be used if multiple readings exist.</t>
  </si>
  <si>
    <t>HbA1c &lt;7 in Pts with Diabetes</t>
  </si>
  <si>
    <t>HbA1c &lt;8 in Pts with Diabetes</t>
  </si>
  <si>
    <t>HbA1c 9+ in Pts with Diabetes</t>
  </si>
  <si>
    <t>BP Control in Pts with Diabetes</t>
  </si>
  <si>
    <t>HbA1c x2 in past yr in Pts with Diabetes</t>
  </si>
  <si>
    <t>BP Control in Pts with Hypertension</t>
  </si>
  <si>
    <t>LDL Control in Pts with IVD</t>
  </si>
  <si>
    <t>LDL Control in Pts with Diabetes</t>
  </si>
  <si>
    <t>Patients 18 through 75 years of age with an active diagnosis of diabetes on their problem list.</t>
  </si>
  <si>
    <t>Measure identifies patients 18 through 75 years of age with diabetes whose most recent hemoglobin A1c value is less than 7%.</t>
  </si>
  <si>
    <t>Measure is satisfied by the receipt of a lab result with hemoglobin A1c level less than 7%.</t>
  </si>
  <si>
    <t>Measure identifies patients 18 through 75 years of age with diabetes whose most recent hemoglobin A1c value is 9 or higher.</t>
  </si>
  <si>
    <t>Measure is satisfied by the receipt of a lab result with hemoglobin A1c level is 9 or greater.</t>
  </si>
  <si>
    <t>Measure identifies patients 18 through 75 years of age with diabetes whose most recent LDL-C value is less than 100 mg/dl.</t>
  </si>
  <si>
    <t>Measure is satisfied by the receipt of a lab result with a LDL-C level less than 100 mg/dl.</t>
  </si>
  <si>
    <t>Measure identifies patients 18 through 75 years of age with diabetes whose most recent hemoglobin A1c value is less than 8%.</t>
  </si>
  <si>
    <t>Measure is satisfied by the receipt of a lab result with hemoglobin A1c level less than 8%.</t>
  </si>
  <si>
    <t>Measure identifies patients 18 through 75 years of age with diabetes who have had a hemoglobin A1C screening two times per year.</t>
  </si>
  <si>
    <t>Measure is satisfied by receipt of two separate lab results with a hemoglobin A1C value.</t>
  </si>
  <si>
    <t>Measure identifies patients 18 through 75 years of age with diabetes whose most recent blood pressure is less than 130/80.</t>
  </si>
  <si>
    <t>Measure is satisfied if the most recent blood pressure reading is less than 130 over 80 mmHg entered in the corresponding blood pressure fields in the Vitals section of a relevant encounter. The lowest diastolic or systolic reading will be used if multiple readings exist.</t>
  </si>
  <si>
    <t>INR in range</t>
  </si>
  <si>
    <t>Patient Seen</t>
  </si>
  <si>
    <t>MRI Orders</t>
  </si>
  <si>
    <t>CT Orders</t>
  </si>
  <si>
    <t>Overall Referral Orders</t>
  </si>
  <si>
    <t>Controlled Substances Program</t>
  </si>
  <si>
    <t>Schedule Fill Rate</t>
  </si>
  <si>
    <t>Patient Satisfaction</t>
  </si>
  <si>
    <t>Athena Report builder</t>
  </si>
  <si>
    <t>Standing Stone Quality Reports</t>
  </si>
  <si>
    <t>All patients on anticoagulation therapy that are registered in standing stone</t>
  </si>
  <si>
    <t>all patients with an INR value documented in Standing stone within the INR range.  Excludes patients INR values withing 14 days of start of treatment.</t>
  </si>
  <si>
    <t xml:space="preserve">% of time in the Quarter that Anticoagulation patients who have been on coumadin for at least 14 days have an INR within theurapuetic range, and within Theurapuetic range +/- .2 </t>
  </si>
  <si>
    <t xml:space="preserve">% of patients that were seen in the QTR by their Usual Provider </t>
  </si>
  <si>
    <t># of patients seen by their usual provider in the Quarter</t>
  </si>
  <si>
    <t xml:space="preserve"># of each usual providers  patients who were scheduled and seen by any Family practice provider in the quarter </t>
  </si>
  <si>
    <t>Measure identifies female patients ages 15 through 24 years who report being sexually active and have been screened for Chlamydia.</t>
  </si>
  <si>
    <t>Female patients ages 15 through 24 years who are sexually active as indicated in the "Sexually Active?" social history question, a prescription for contraceptives, or a test for pregnancy or sexually transmitted disease.</t>
  </si>
  <si>
    <t>Females in the denominator who have an order with a result for chlamydia test</t>
  </si>
  <si>
    <t>% of available slots that are booked and result in a visit</t>
  </si>
  <si>
    <t>number of booked slots + double booked slots</t>
  </si>
  <si>
    <t>number of available slots in schedule template</t>
  </si>
  <si>
    <t>Mammography</t>
  </si>
  <si>
    <t>% Mammo 24 Mos</t>
  </si>
  <si>
    <t># F         50-80 Yrs</t>
  </si>
  <si>
    <t>Colonoscopy</t>
  </si>
  <si>
    <t># M+F            50-75 Yrs</t>
  </si>
  <si>
    <t># With Service</t>
  </si>
  <si>
    <t>LDL &lt; 100*</t>
  </si>
  <si>
    <t>* Patient ages 18-999</t>
  </si>
  <si>
    <t>** Patient ages 18-80</t>
  </si>
  <si>
    <t>% HGA1C &lt;8 *</t>
  </si>
  <si>
    <t>% HGA1C 9+ *</t>
  </si>
  <si>
    <t>*** Pateint ages 18-85</t>
  </si>
  <si>
    <t>**** Patient ages 18-75</t>
  </si>
  <si>
    <t>% 2 HGA1C per yr ***</t>
  </si>
  <si>
    <t xml:space="preserve"># screened </t>
  </si>
  <si>
    <t xml:space="preserve"># F 15-26 </t>
  </si>
  <si>
    <t xml:space="preserve"> </t>
  </si>
  <si>
    <t>PRC report</t>
  </si>
  <si>
    <t>% of patients surveyed who rate overall quality of care as Excellent</t>
  </si>
  <si>
    <t># of patients surveyed per health center</t>
  </si>
  <si>
    <t># of patients who rated overall Quality of care as excellent</t>
  </si>
  <si>
    <t>Kim F</t>
  </si>
  <si>
    <t>Whitman M</t>
  </si>
  <si>
    <t>Grimes J</t>
  </si>
  <si>
    <t>Harding N</t>
  </si>
  <si>
    <t>Rider S</t>
  </si>
  <si>
    <t>canderson</t>
  </si>
  <si>
    <t>tfurcolo</t>
  </si>
  <si>
    <t>pkeough</t>
  </si>
  <si>
    <t>rmidler</t>
  </si>
  <si>
    <t>jpolgar</t>
  </si>
  <si>
    <t>rvigderman</t>
  </si>
  <si>
    <t>cweeber</t>
  </si>
  <si>
    <t>ecory</t>
  </si>
  <si>
    <t>jfeinland</t>
  </si>
  <si>
    <t>tkreek</t>
  </si>
  <si>
    <t>klopezdelcastillo</t>
  </si>
  <si>
    <t>yperry</t>
  </si>
  <si>
    <t>srider2</t>
  </si>
  <si>
    <t>lschwartz</t>
  </si>
  <si>
    <t>dslack</t>
  </si>
  <si>
    <t>cviele</t>
  </si>
  <si>
    <t>lappleton</t>
  </si>
  <si>
    <t>pbuchanan</t>
  </si>
  <si>
    <t>pcarlan</t>
  </si>
  <si>
    <t>tfutrell</t>
  </si>
  <si>
    <t>jgrimes</t>
  </si>
  <si>
    <t>mgump</t>
  </si>
  <si>
    <t>nharding</t>
  </si>
  <si>
    <t>piverson</t>
  </si>
  <si>
    <t>jppalmer</t>
  </si>
  <si>
    <t>rpotee</t>
  </si>
  <si>
    <t>rralicki</t>
  </si>
  <si>
    <t>ksmith</t>
  </si>
  <si>
    <t>gblanchard</t>
  </si>
  <si>
    <t>eerickson</t>
  </si>
  <si>
    <t>aesrick</t>
  </si>
  <si>
    <t>sesrick</t>
  </si>
  <si>
    <t>egraef</t>
  </si>
  <si>
    <t>bgreen</t>
  </si>
  <si>
    <t>dkaufman</t>
  </si>
  <si>
    <t>skillip</t>
  </si>
  <si>
    <t>fkim</t>
  </si>
  <si>
    <t>cnormandin1</t>
  </si>
  <si>
    <t>hsimkin</t>
  </si>
  <si>
    <t>etalley</t>
  </si>
  <si>
    <t>pthaler</t>
  </si>
  <si>
    <t>mwhitman1</t>
  </si>
  <si>
    <t>Samale J</t>
  </si>
  <si>
    <t>jsamale</t>
  </si>
  <si>
    <t>Mohr M</t>
  </si>
  <si>
    <t>mmohr</t>
  </si>
  <si>
    <t>Dumont T</t>
  </si>
  <si>
    <t>tdumont</t>
  </si>
  <si>
    <t>canderson3</t>
  </si>
  <si>
    <t>ecory1</t>
  </si>
  <si>
    <t>lschwartz3</t>
  </si>
  <si>
    <t>dslack1</t>
  </si>
  <si>
    <t>cviele1</t>
  </si>
  <si>
    <t>lappleton1</t>
  </si>
  <si>
    <t>nharding1</t>
  </si>
  <si>
    <t>gblanchard2</t>
  </si>
  <si>
    <t>cnormandin2</t>
  </si>
  <si>
    <t>mmohr1</t>
  </si>
  <si>
    <t>Esparaza-Perez A</t>
  </si>
  <si>
    <t>aesparzaperez</t>
  </si>
  <si>
    <t>Katz R</t>
  </si>
  <si>
    <t>rkatz</t>
  </si>
  <si>
    <t>Cloke E</t>
  </si>
  <si>
    <t>ecloke</t>
  </si>
  <si>
    <t>ecloke1</t>
  </si>
  <si>
    <t>rkatz4</t>
  </si>
  <si>
    <t>% BP &lt; 140/90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</si>
</sst>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11"/>
      <name val="Century Gothic"/>
      <family val="2"/>
    </font>
    <font>
      <sz val="12"/>
      <name val="Arial"/>
      <family val="2"/>
    </font>
    <font>
      <sz val="11"/>
      <color indexed="8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sz val="12"/>
      <color rgb="FF000000"/>
      <name val="Century Gothic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2" fillId="0" borderId="10" xfId="0" applyFont="1" applyBorder="1" applyAlignment="1">
      <alignment horizontal="center"/>
    </xf>
    <xf numFmtId="0" fontId="2" fillId="2" borderId="0" xfId="0" applyFont="1" applyFill="1"/>
    <xf numFmtId="0" fontId="5" fillId="0" borderId="0" xfId="0" applyFont="1"/>
    <xf numFmtId="0" fontId="5" fillId="2" borderId="1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5" fillId="3" borderId="4" xfId="0" applyFont="1" applyFill="1" applyBorder="1"/>
    <xf numFmtId="0" fontId="5" fillId="3" borderId="13" xfId="0" applyFont="1" applyFill="1" applyBorder="1"/>
    <xf numFmtId="0" fontId="5" fillId="3" borderId="0" xfId="0" applyFont="1" applyFill="1"/>
    <xf numFmtId="0" fontId="5" fillId="3" borderId="9" xfId="0" applyFont="1" applyFill="1" applyBorder="1"/>
    <xf numFmtId="0" fontId="5" fillId="2" borderId="0" xfId="0" applyFont="1" applyFill="1"/>
    <xf numFmtId="164" fontId="5" fillId="0" borderId="0" xfId="0" applyNumberFormat="1" applyFont="1"/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10" fontId="5" fillId="0" borderId="0" xfId="0" applyNumberFormat="1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3" borderId="19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/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0" borderId="0" xfId="0" applyFont="1" applyBorder="1"/>
    <xf numFmtId="10" fontId="5" fillId="0" borderId="24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3" borderId="27" xfId="0" applyFont="1" applyFill="1" applyBorder="1"/>
    <xf numFmtId="0" fontId="5" fillId="3" borderId="20" xfId="0" applyFont="1" applyFill="1" applyBorder="1" applyAlignment="1">
      <alignment wrapText="1"/>
    </xf>
    <xf numFmtId="10" fontId="6" fillId="3" borderId="22" xfId="0" applyNumberFormat="1" applyFont="1" applyFill="1" applyBorder="1" applyAlignment="1">
      <alignment horizontal="center"/>
    </xf>
    <xf numFmtId="10" fontId="6" fillId="3" borderId="28" xfId="0" applyNumberFormat="1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2" fillId="0" borderId="37" xfId="1" applyNumberFormat="1" applyFont="1" applyBorder="1" applyAlignment="1">
      <alignment horizontal="center"/>
    </xf>
    <xf numFmtId="0" fontId="2" fillId="3" borderId="42" xfId="0" applyFont="1" applyFill="1" applyBorder="1"/>
    <xf numFmtId="0" fontId="2" fillId="3" borderId="2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164" fontId="5" fillId="3" borderId="40" xfId="0" applyNumberFormat="1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5" fillId="0" borderId="4" xfId="0" applyFont="1" applyFill="1" applyBorder="1"/>
    <xf numFmtId="0" fontId="5" fillId="0" borderId="45" xfId="0" applyFont="1" applyBorder="1"/>
    <xf numFmtId="0" fontId="5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/>
    <xf numFmtId="0" fontId="6" fillId="3" borderId="3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2" fontId="5" fillId="3" borderId="46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3" xfId="0" applyFont="1" applyFill="1" applyBorder="1"/>
    <xf numFmtId="0" fontId="2" fillId="0" borderId="21" xfId="0" applyFont="1" applyBorder="1"/>
    <xf numFmtId="0" fontId="5" fillId="3" borderId="27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2" fillId="3" borderId="48" xfId="0" applyFont="1" applyFill="1" applyBorder="1" applyAlignment="1">
      <alignment horizontal="center" wrapText="1"/>
    </xf>
    <xf numFmtId="164" fontId="2" fillId="0" borderId="44" xfId="1" applyNumberFormat="1" applyFont="1" applyBorder="1" applyAlignment="1">
      <alignment horizontal="center"/>
    </xf>
    <xf numFmtId="2" fontId="2" fillId="0" borderId="0" xfId="0" applyNumberFormat="1" applyFont="1"/>
    <xf numFmtId="0" fontId="5" fillId="0" borderId="0" xfId="0" applyFont="1" applyBorder="1" applyAlignment="1">
      <alignment horizontal="center"/>
    </xf>
    <xf numFmtId="0" fontId="6" fillId="3" borderId="23" xfId="0" applyFont="1" applyFill="1" applyBorder="1" applyAlignment="1">
      <alignment horizontal="center" wrapText="1"/>
    </xf>
    <xf numFmtId="0" fontId="8" fillId="2" borderId="4" xfId="0" applyFont="1" applyFill="1" applyBorder="1"/>
    <xf numFmtId="0" fontId="2" fillId="3" borderId="49" xfId="0" applyFont="1" applyFill="1" applyBorder="1" applyAlignment="1">
      <alignment horizontal="center" wrapText="1"/>
    </xf>
    <xf numFmtId="164" fontId="5" fillId="0" borderId="0" xfId="0" applyNumberFormat="1" applyFont="1" applyBorder="1"/>
    <xf numFmtId="164" fontId="5" fillId="4" borderId="35" xfId="0" applyNumberFormat="1" applyFont="1" applyFill="1" applyBorder="1" applyAlignment="1">
      <alignment wrapText="1"/>
    </xf>
    <xf numFmtId="164" fontId="5" fillId="0" borderId="51" xfId="0" applyNumberFormat="1" applyFont="1" applyBorder="1" applyAlignment="1">
      <alignment horizontal="center" vertical="center"/>
    </xf>
    <xf numFmtId="164" fontId="5" fillId="4" borderId="52" xfId="0" applyNumberFormat="1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164" fontId="5" fillId="3" borderId="47" xfId="0" applyNumberFormat="1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33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5" fillId="0" borderId="52" xfId="0" applyFont="1" applyBorder="1"/>
    <xf numFmtId="0" fontId="5" fillId="0" borderId="53" xfId="0" applyFont="1" applyBorder="1"/>
    <xf numFmtId="0" fontId="5" fillId="0" borderId="53" xfId="0" applyFont="1" applyFill="1" applyBorder="1"/>
    <xf numFmtId="0" fontId="5" fillId="0" borderId="51" xfId="0" applyFont="1" applyBorder="1"/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5" xfId="0" applyFont="1" applyBorder="1"/>
    <xf numFmtId="0" fontId="5" fillId="2" borderId="5" xfId="0" applyFont="1" applyFill="1" applyBorder="1"/>
    <xf numFmtId="0" fontId="9" fillId="2" borderId="5" xfId="0" applyFont="1" applyFill="1" applyBorder="1"/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5" xfId="0" applyFont="1" applyBorder="1"/>
    <xf numFmtId="164" fontId="9" fillId="0" borderId="5" xfId="0" applyNumberFormat="1" applyFont="1" applyBorder="1"/>
    <xf numFmtId="0" fontId="0" fillId="0" borderId="38" xfId="0" applyBorder="1" applyAlignment="1">
      <alignment wrapText="1"/>
    </xf>
    <xf numFmtId="0" fontId="11" fillId="0" borderId="0" xfId="0" applyFont="1" applyAlignment="1">
      <alignment wrapText="1"/>
    </xf>
    <xf numFmtId="0" fontId="5" fillId="3" borderId="19" xfId="0" applyFont="1" applyFill="1" applyBorder="1" applyAlignment="1">
      <alignment horizontal="center" wrapText="1"/>
    </xf>
    <xf numFmtId="0" fontId="9" fillId="3" borderId="27" xfId="0" applyFont="1" applyFill="1" applyBorder="1"/>
    <xf numFmtId="164" fontId="9" fillId="0" borderId="0" xfId="0" applyNumberFormat="1" applyFont="1"/>
    <xf numFmtId="0" fontId="2" fillId="3" borderId="58" xfId="0" applyFont="1" applyFill="1" applyBorder="1" applyAlignment="1">
      <alignment horizontal="center" wrapText="1"/>
    </xf>
    <xf numFmtId="164" fontId="2" fillId="0" borderId="24" xfId="1" applyNumberFormat="1" applyFont="1" applyFill="1" applyBorder="1" applyAlignment="1">
      <alignment horizontal="center"/>
    </xf>
    <xf numFmtId="164" fontId="2" fillId="0" borderId="25" xfId="1" applyNumberFormat="1" applyFont="1" applyFill="1" applyBorder="1" applyAlignment="1">
      <alignment horizontal="center"/>
    </xf>
    <xf numFmtId="164" fontId="2" fillId="0" borderId="37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 wrapText="1"/>
    </xf>
    <xf numFmtId="0" fontId="2" fillId="5" borderId="39" xfId="0" applyFont="1" applyFill="1" applyBorder="1" applyAlignment="1">
      <alignment horizontal="center" wrapText="1"/>
    </xf>
    <xf numFmtId="9" fontId="2" fillId="0" borderId="30" xfId="1" applyNumberFormat="1" applyFont="1" applyBorder="1" applyAlignment="1">
      <alignment horizontal="center"/>
    </xf>
    <xf numFmtId="9" fontId="2" fillId="0" borderId="33" xfId="1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0" borderId="0" xfId="0" applyFont="1" applyBorder="1"/>
    <xf numFmtId="164" fontId="9" fillId="0" borderId="0" xfId="0" applyNumberFormat="1" applyFont="1" applyBorder="1"/>
    <xf numFmtId="0" fontId="5" fillId="0" borderId="5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164" fontId="9" fillId="0" borderId="31" xfId="0" applyNumberFormat="1" applyFont="1" applyBorder="1"/>
    <xf numFmtId="0" fontId="9" fillId="2" borderId="12" xfId="0" applyFont="1" applyFill="1" applyBorder="1"/>
    <xf numFmtId="0" fontId="9" fillId="0" borderId="47" xfId="0" applyFont="1" applyBorder="1"/>
    <xf numFmtId="164" fontId="9" fillId="0" borderId="29" xfId="0" applyNumberFormat="1" applyFont="1" applyBorder="1"/>
    <xf numFmtId="0" fontId="9" fillId="0" borderId="18" xfId="0" applyFont="1" applyBorder="1" applyAlignment="1">
      <alignment horizontal="right"/>
    </xf>
    <xf numFmtId="0" fontId="0" fillId="0" borderId="0" xfId="0" applyAlignment="1">
      <alignment horizontal="left"/>
    </xf>
    <xf numFmtId="9" fontId="2" fillId="0" borderId="38" xfId="1" applyNumberFormat="1" applyFont="1" applyBorder="1" applyAlignment="1">
      <alignment horizontal="center"/>
    </xf>
    <xf numFmtId="9" fontId="2" fillId="0" borderId="24" xfId="1" applyNumberFormat="1" applyFont="1" applyBorder="1" applyAlignment="1">
      <alignment horizontal="center"/>
    </xf>
    <xf numFmtId="9" fontId="2" fillId="0" borderId="37" xfId="1" applyNumberFormat="1" applyFont="1" applyBorder="1" applyAlignment="1">
      <alignment horizontal="center"/>
    </xf>
    <xf numFmtId="164" fontId="2" fillId="0" borderId="34" xfId="1" applyNumberFormat="1" applyFont="1" applyBorder="1" applyAlignment="1">
      <alignment horizontal="center"/>
    </xf>
    <xf numFmtId="164" fontId="2" fillId="0" borderId="36" xfId="1" applyNumberFormat="1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5" fillId="0" borderId="3" xfId="0" applyFont="1" applyBorder="1"/>
    <xf numFmtId="164" fontId="9" fillId="0" borderId="30" xfId="0" applyNumberFormat="1" applyFont="1" applyBorder="1" applyAlignment="1"/>
    <xf numFmtId="9" fontId="2" fillId="5" borderId="46" xfId="0" applyNumberFormat="1" applyFont="1" applyFill="1" applyBorder="1" applyAlignment="1">
      <alignment wrapText="1"/>
    </xf>
    <xf numFmtId="9" fontId="2" fillId="0" borderId="14" xfId="0" applyNumberFormat="1" applyFont="1" applyFill="1" applyBorder="1" applyAlignment="1">
      <alignment horizontal="center"/>
    </xf>
    <xf numFmtId="9" fontId="2" fillId="0" borderId="0" xfId="0" applyNumberFormat="1" applyFont="1"/>
    <xf numFmtId="0" fontId="5" fillId="3" borderId="45" xfId="0" applyFont="1" applyFill="1" applyBorder="1" applyAlignment="1">
      <alignment horizontal="center"/>
    </xf>
    <xf numFmtId="2" fontId="5" fillId="3" borderId="60" xfId="0" applyNumberFormat="1" applyFont="1" applyFill="1" applyBorder="1" applyAlignment="1">
      <alignment horizontal="center"/>
    </xf>
    <xf numFmtId="0" fontId="5" fillId="2" borderId="53" xfId="0" applyFont="1" applyFill="1" applyBorder="1"/>
    <xf numFmtId="0" fontId="5" fillId="2" borderId="61" xfId="0" applyFont="1" applyFill="1" applyBorder="1"/>
    <xf numFmtId="10" fontId="5" fillId="0" borderId="59" xfId="0" applyNumberFormat="1" applyFont="1" applyBorder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3" fillId="2" borderId="61" xfId="0" applyFont="1" applyFill="1" applyBorder="1"/>
    <xf numFmtId="0" fontId="3" fillId="2" borderId="53" xfId="0" applyFont="1" applyFill="1" applyBorder="1"/>
    <xf numFmtId="164" fontId="2" fillId="0" borderId="31" xfId="1" applyNumberFormat="1" applyFont="1" applyFill="1" applyBorder="1" applyAlignment="1">
      <alignment horizontal="center"/>
    </xf>
    <xf numFmtId="0" fontId="3" fillId="2" borderId="62" xfId="0" applyFont="1" applyFill="1" applyBorder="1"/>
    <xf numFmtId="0" fontId="5" fillId="0" borderId="60" xfId="0" applyFont="1" applyFill="1" applyBorder="1"/>
    <xf numFmtId="0" fontId="5" fillId="0" borderId="31" xfId="0" applyFont="1" applyFill="1" applyBorder="1"/>
    <xf numFmtId="0" fontId="5" fillId="0" borderId="5" xfId="0" applyFont="1" applyBorder="1"/>
    <xf numFmtId="9" fontId="2" fillId="5" borderId="17" xfId="0" applyNumberFormat="1" applyFont="1" applyFill="1" applyBorder="1" applyAlignment="1">
      <alignment horizontal="center" wrapText="1"/>
    </xf>
    <xf numFmtId="9" fontId="2" fillId="0" borderId="2" xfId="0" applyNumberFormat="1" applyFont="1" applyBorder="1" applyAlignment="1">
      <alignment horizontal="center"/>
    </xf>
    <xf numFmtId="0" fontId="1" fillId="0" borderId="0" xfId="0" applyFont="1"/>
    <xf numFmtId="10" fontId="5" fillId="0" borderId="15" xfId="0" applyNumberFormat="1" applyFont="1" applyBorder="1" applyAlignment="1">
      <alignment horizontal="center"/>
    </xf>
    <xf numFmtId="10" fontId="5" fillId="0" borderId="38" xfId="0" applyNumberFormat="1" applyFont="1" applyBorder="1" applyAlignment="1">
      <alignment horizontal="center"/>
    </xf>
    <xf numFmtId="0" fontId="5" fillId="0" borderId="63" xfId="0" applyFont="1" applyBorder="1"/>
    <xf numFmtId="0" fontId="2" fillId="3" borderId="27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10" zoomScaleNormal="100" workbookViewId="0">
      <selection activeCell="I3" sqref="I3:L50"/>
    </sheetView>
  </sheetViews>
  <sheetFormatPr defaultRowHeight="16.5" x14ac:dyDescent="0.3"/>
  <cols>
    <col min="1" max="1" width="9.140625" style="1"/>
    <col min="2" max="2" width="21.85546875" style="9" customWidth="1"/>
    <col min="3" max="3" width="11.140625" style="1" customWidth="1"/>
    <col min="4" max="4" width="12.140625" style="1" customWidth="1"/>
    <col min="5" max="5" width="12.5703125" style="1" customWidth="1"/>
    <col min="6" max="8" width="12.28515625" style="1" customWidth="1"/>
    <col min="9" max="9" width="9.85546875" style="1" customWidth="1"/>
    <col min="10" max="10" width="12.42578125" style="157" customWidth="1"/>
    <col min="11" max="11" width="10.42578125" style="1" customWidth="1"/>
    <col min="12" max="12" width="10.28515625" style="157" customWidth="1"/>
    <col min="13" max="16384" width="9.140625" style="1"/>
  </cols>
  <sheetData>
    <row r="1" spans="1:14" ht="17.25" thickBot="1" x14ac:dyDescent="0.35">
      <c r="B1" s="52"/>
      <c r="C1" s="179" t="s">
        <v>0</v>
      </c>
      <c r="D1" s="180"/>
      <c r="E1" s="181"/>
      <c r="F1" s="179" t="s">
        <v>64</v>
      </c>
      <c r="G1" s="180"/>
      <c r="H1" s="180"/>
      <c r="I1" s="182" t="s">
        <v>129</v>
      </c>
      <c r="J1" s="183"/>
      <c r="K1" s="182" t="s">
        <v>132</v>
      </c>
      <c r="L1" s="184"/>
    </row>
    <row r="2" spans="1:14" s="2" customFormat="1" ht="51.75" customHeight="1" thickBot="1" x14ac:dyDescent="0.35">
      <c r="A2" s="2" t="s">
        <v>56</v>
      </c>
      <c r="B2" s="53" t="s">
        <v>1</v>
      </c>
      <c r="C2" s="54" t="s">
        <v>3</v>
      </c>
      <c r="D2" s="55" t="s">
        <v>52</v>
      </c>
      <c r="E2" s="56" t="s">
        <v>51</v>
      </c>
      <c r="F2" s="81" t="s">
        <v>65</v>
      </c>
      <c r="G2" s="57" t="s">
        <v>54</v>
      </c>
      <c r="H2" s="123" t="s">
        <v>53</v>
      </c>
      <c r="I2" s="130" t="s">
        <v>131</v>
      </c>
      <c r="J2" s="173" t="s">
        <v>130</v>
      </c>
      <c r="K2" s="131" t="s">
        <v>133</v>
      </c>
      <c r="L2" s="155" t="s">
        <v>134</v>
      </c>
    </row>
    <row r="3" spans="1:14" ht="17.25" thickBot="1" x14ac:dyDescent="0.35">
      <c r="A3" s="1" t="s">
        <v>38</v>
      </c>
      <c r="B3" s="3" t="s">
        <v>4</v>
      </c>
      <c r="C3" s="49">
        <v>278</v>
      </c>
      <c r="D3" s="49">
        <v>212</v>
      </c>
      <c r="E3" s="82">
        <f t="shared" ref="E3:E51" si="0">D3/C3</f>
        <v>0.76258992805755399</v>
      </c>
      <c r="F3" s="66">
        <v>15</v>
      </c>
      <c r="G3" s="66">
        <v>6</v>
      </c>
      <c r="H3" s="124">
        <f t="shared" ref="H3:H21" si="1">G3/F3</f>
        <v>0.4</v>
      </c>
      <c r="I3" s="127">
        <v>707</v>
      </c>
      <c r="J3" s="174">
        <v>0.73550212164073547</v>
      </c>
      <c r="K3" s="129">
        <v>625</v>
      </c>
      <c r="L3" s="156">
        <v>0.81759999999999999</v>
      </c>
      <c r="M3" t="s">
        <v>155</v>
      </c>
      <c r="N3"/>
    </row>
    <row r="4" spans="1:14" ht="17.25" thickBot="1" x14ac:dyDescent="0.35">
      <c r="A4" s="1" t="s">
        <v>38</v>
      </c>
      <c r="B4" s="3" t="s">
        <v>213</v>
      </c>
      <c r="C4" s="49">
        <v>38</v>
      </c>
      <c r="D4" s="49">
        <v>18</v>
      </c>
      <c r="E4" s="82">
        <f t="shared" si="0"/>
        <v>0.47368421052631576</v>
      </c>
      <c r="F4" s="66">
        <v>8</v>
      </c>
      <c r="G4" s="66">
        <v>6</v>
      </c>
      <c r="H4" s="124">
        <f t="shared" si="1"/>
        <v>0.75</v>
      </c>
      <c r="I4" s="127">
        <v>74</v>
      </c>
      <c r="J4" s="174">
        <v>0.5</v>
      </c>
      <c r="K4" s="129">
        <v>104</v>
      </c>
      <c r="L4" s="156">
        <v>0.47115384615384615</v>
      </c>
      <c r="M4" t="s">
        <v>214</v>
      </c>
      <c r="N4"/>
    </row>
    <row r="5" spans="1:14" ht="17.25" thickBot="1" x14ac:dyDescent="0.35">
      <c r="A5" s="1" t="s">
        <v>38</v>
      </c>
      <c r="B5" s="5" t="s">
        <v>12</v>
      </c>
      <c r="C5" s="49">
        <v>375</v>
      </c>
      <c r="D5" s="49">
        <v>238</v>
      </c>
      <c r="E5" s="82">
        <f t="shared" si="0"/>
        <v>0.63466666666666671</v>
      </c>
      <c r="F5" s="66">
        <v>73</v>
      </c>
      <c r="G5" s="66">
        <v>47</v>
      </c>
      <c r="H5" s="125">
        <f t="shared" si="1"/>
        <v>0.64383561643835618</v>
      </c>
      <c r="I5" s="127">
        <v>936</v>
      </c>
      <c r="J5" s="174">
        <v>0.6463675213675214</v>
      </c>
      <c r="K5" s="129">
        <v>901</v>
      </c>
      <c r="L5" s="156">
        <v>0.71032186459489455</v>
      </c>
      <c r="M5" t="s">
        <v>156</v>
      </c>
      <c r="N5"/>
    </row>
    <row r="6" spans="1:14" ht="17.25" thickBot="1" x14ac:dyDescent="0.35">
      <c r="A6" s="1" t="s">
        <v>38</v>
      </c>
      <c r="B6" s="5" t="s">
        <v>18</v>
      </c>
      <c r="C6" s="49">
        <v>158</v>
      </c>
      <c r="D6" s="49">
        <v>101</v>
      </c>
      <c r="E6" s="82">
        <f t="shared" si="0"/>
        <v>0.63924050632911389</v>
      </c>
      <c r="F6" s="66">
        <v>10</v>
      </c>
      <c r="G6" s="66">
        <v>5</v>
      </c>
      <c r="H6" s="125">
        <f t="shared" si="1"/>
        <v>0.5</v>
      </c>
      <c r="I6" s="127">
        <v>469</v>
      </c>
      <c r="J6" s="174">
        <v>0.58422174840085284</v>
      </c>
      <c r="K6" s="129">
        <v>338</v>
      </c>
      <c r="L6" s="156">
        <v>0.60059171597633132</v>
      </c>
      <c r="M6" t="s">
        <v>157</v>
      </c>
      <c r="N6"/>
    </row>
    <row r="7" spans="1:14" ht="17.25" thickBot="1" x14ac:dyDescent="0.35">
      <c r="A7" s="1" t="s">
        <v>38</v>
      </c>
      <c r="B7" s="5" t="s">
        <v>21</v>
      </c>
      <c r="C7" s="49">
        <v>487</v>
      </c>
      <c r="D7" s="49">
        <v>349</v>
      </c>
      <c r="E7" s="82">
        <f t="shared" si="0"/>
        <v>0.71663244353182753</v>
      </c>
      <c r="F7" s="66">
        <v>105</v>
      </c>
      <c r="G7" s="66">
        <v>75</v>
      </c>
      <c r="H7" s="125">
        <f t="shared" si="1"/>
        <v>0.7142857142857143</v>
      </c>
      <c r="I7" s="127">
        <v>314</v>
      </c>
      <c r="J7" s="174">
        <v>0.85350318471337583</v>
      </c>
      <c r="K7" s="129">
        <v>897</v>
      </c>
      <c r="L7" s="156">
        <v>0.86287625418060199</v>
      </c>
      <c r="M7" t="s">
        <v>158</v>
      </c>
    </row>
    <row r="8" spans="1:14" ht="17.25" thickBot="1" x14ac:dyDescent="0.35">
      <c r="A8" s="1" t="s">
        <v>38</v>
      </c>
      <c r="B8" s="5" t="s">
        <v>25</v>
      </c>
      <c r="C8" s="49">
        <v>194</v>
      </c>
      <c r="D8" s="49">
        <v>142</v>
      </c>
      <c r="E8" s="82">
        <f t="shared" si="0"/>
        <v>0.73195876288659789</v>
      </c>
      <c r="F8" s="66">
        <v>30</v>
      </c>
      <c r="G8" s="66">
        <v>19</v>
      </c>
      <c r="H8" s="125">
        <f t="shared" si="1"/>
        <v>0.6333333333333333</v>
      </c>
      <c r="I8" s="127">
        <v>125</v>
      </c>
      <c r="J8" s="174">
        <v>0.59199999999999997</v>
      </c>
      <c r="K8" s="129">
        <v>346</v>
      </c>
      <c r="L8" s="156">
        <v>0.66763005780346818</v>
      </c>
      <c r="M8" t="s">
        <v>159</v>
      </c>
    </row>
    <row r="9" spans="1:14" ht="17.25" thickBot="1" x14ac:dyDescent="0.35">
      <c r="A9" s="1" t="s">
        <v>38</v>
      </c>
      <c r="B9" s="5" t="s">
        <v>197</v>
      </c>
      <c r="C9" s="49">
        <v>134</v>
      </c>
      <c r="D9" s="49">
        <v>91</v>
      </c>
      <c r="E9" s="82">
        <f t="shared" si="0"/>
        <v>0.67910447761194026</v>
      </c>
      <c r="F9" s="66">
        <v>12</v>
      </c>
      <c r="G9" s="66">
        <v>9</v>
      </c>
      <c r="H9" s="125">
        <f t="shared" si="1"/>
        <v>0.75</v>
      </c>
      <c r="I9" s="127">
        <v>339</v>
      </c>
      <c r="J9" s="174">
        <v>0.56342182890855452</v>
      </c>
      <c r="K9" s="129">
        <v>261</v>
      </c>
      <c r="L9" s="156">
        <v>0.63601532567049812</v>
      </c>
      <c r="M9" s="175" t="s">
        <v>198</v>
      </c>
    </row>
    <row r="10" spans="1:14" ht="17.25" thickBot="1" x14ac:dyDescent="0.35">
      <c r="A10" s="1" t="s">
        <v>38</v>
      </c>
      <c r="B10" s="5" t="s">
        <v>48</v>
      </c>
      <c r="C10" s="49">
        <v>246</v>
      </c>
      <c r="D10" s="49">
        <v>171</v>
      </c>
      <c r="E10" s="82">
        <f t="shared" si="0"/>
        <v>0.69512195121951215</v>
      </c>
      <c r="F10" s="66">
        <v>36</v>
      </c>
      <c r="G10" s="66">
        <v>21</v>
      </c>
      <c r="H10" s="125">
        <f t="shared" si="1"/>
        <v>0.58333333333333337</v>
      </c>
      <c r="I10" s="127">
        <v>183</v>
      </c>
      <c r="J10" s="174">
        <v>0.55737704918032782</v>
      </c>
      <c r="K10" s="129">
        <v>522</v>
      </c>
      <c r="L10" s="156">
        <v>0.60727969348659006</v>
      </c>
      <c r="M10" t="s">
        <v>160</v>
      </c>
      <c r="N10"/>
    </row>
    <row r="11" spans="1:14" ht="17.25" thickBot="1" x14ac:dyDescent="0.35">
      <c r="A11" s="1" t="s">
        <v>38</v>
      </c>
      <c r="B11" s="5" t="s">
        <v>33</v>
      </c>
      <c r="C11" s="49">
        <v>531</v>
      </c>
      <c r="D11" s="49">
        <v>349</v>
      </c>
      <c r="E11" s="82">
        <f t="shared" si="0"/>
        <v>0.65725047080979282</v>
      </c>
      <c r="F11" s="66">
        <v>62</v>
      </c>
      <c r="G11" s="66">
        <v>44</v>
      </c>
      <c r="H11" s="125">
        <f t="shared" si="1"/>
        <v>0.70967741935483875</v>
      </c>
      <c r="I11" s="127">
        <v>196</v>
      </c>
      <c r="J11" s="174">
        <v>0.69387755102040816</v>
      </c>
      <c r="K11" s="129">
        <v>943</v>
      </c>
      <c r="L11" s="156">
        <v>0.68610816542948039</v>
      </c>
      <c r="M11" t="s">
        <v>161</v>
      </c>
    </row>
    <row r="12" spans="1:14" ht="17.25" thickBot="1" x14ac:dyDescent="0.35">
      <c r="A12" s="1" t="s">
        <v>39</v>
      </c>
      <c r="B12" s="5" t="s">
        <v>7</v>
      </c>
      <c r="C12" s="49">
        <v>168</v>
      </c>
      <c r="D12" s="49">
        <v>114</v>
      </c>
      <c r="E12" s="82">
        <f t="shared" si="0"/>
        <v>0.6785714285714286</v>
      </c>
      <c r="F12" s="66">
        <v>13</v>
      </c>
      <c r="G12" s="66">
        <v>7</v>
      </c>
      <c r="H12" s="125">
        <f t="shared" si="1"/>
        <v>0.53846153846153844</v>
      </c>
      <c r="I12" s="127">
        <v>303</v>
      </c>
      <c r="J12" s="174">
        <v>0.67326732673267331</v>
      </c>
      <c r="K12" s="129">
        <v>283</v>
      </c>
      <c r="L12" s="156">
        <v>0.69964664310954061</v>
      </c>
      <c r="M12" t="s">
        <v>162</v>
      </c>
    </row>
    <row r="13" spans="1:14" ht="17.25" thickBot="1" x14ac:dyDescent="0.35">
      <c r="A13" s="1" t="s">
        <v>39</v>
      </c>
      <c r="B13" s="5" t="s">
        <v>201</v>
      </c>
      <c r="C13" s="49">
        <v>41</v>
      </c>
      <c r="D13" s="49">
        <v>32</v>
      </c>
      <c r="E13" s="82">
        <f t="shared" si="0"/>
        <v>0.78048780487804881</v>
      </c>
      <c r="F13" s="66">
        <v>2</v>
      </c>
      <c r="G13" s="66">
        <v>2</v>
      </c>
      <c r="H13" s="125">
        <v>0</v>
      </c>
      <c r="I13" s="127">
        <v>81</v>
      </c>
      <c r="J13" s="174">
        <v>0.53086419753086422</v>
      </c>
      <c r="K13" s="129">
        <v>78</v>
      </c>
      <c r="L13" s="156">
        <v>0.29487179487179488</v>
      </c>
      <c r="M13" s="175" t="s">
        <v>202</v>
      </c>
    </row>
    <row r="14" spans="1:14" ht="17.25" thickBot="1" x14ac:dyDescent="0.35">
      <c r="A14" s="1" t="s">
        <v>39</v>
      </c>
      <c r="B14" s="5" t="s">
        <v>11</v>
      </c>
      <c r="C14" s="49">
        <v>267</v>
      </c>
      <c r="D14" s="49">
        <v>195</v>
      </c>
      <c r="E14" s="82">
        <f t="shared" si="0"/>
        <v>0.7303370786516854</v>
      </c>
      <c r="F14" s="66">
        <v>50</v>
      </c>
      <c r="G14" s="66">
        <v>29</v>
      </c>
      <c r="H14" s="125">
        <f t="shared" si="1"/>
        <v>0.57999999999999996</v>
      </c>
      <c r="I14" s="127">
        <v>216</v>
      </c>
      <c r="J14" s="174">
        <v>0.62037037037037035</v>
      </c>
      <c r="K14" s="129">
        <v>407</v>
      </c>
      <c r="L14" s="156">
        <v>0.69041769041769041</v>
      </c>
      <c r="M14" t="s">
        <v>163</v>
      </c>
      <c r="N14"/>
    </row>
    <row r="15" spans="1:14" ht="17.25" thickBot="1" x14ac:dyDescent="0.35">
      <c r="A15" s="1" t="s">
        <v>39</v>
      </c>
      <c r="B15" s="5" t="s">
        <v>73</v>
      </c>
      <c r="C15" s="49">
        <v>124</v>
      </c>
      <c r="D15" s="49">
        <v>90</v>
      </c>
      <c r="E15" s="82">
        <f t="shared" si="0"/>
        <v>0.72580645161290325</v>
      </c>
      <c r="F15" s="66">
        <v>19</v>
      </c>
      <c r="G15" s="66">
        <v>15</v>
      </c>
      <c r="H15" s="125">
        <f t="shared" si="1"/>
        <v>0.78947368421052633</v>
      </c>
      <c r="I15" s="127">
        <v>42</v>
      </c>
      <c r="J15" s="174">
        <v>0.5</v>
      </c>
      <c r="K15" s="129">
        <v>163</v>
      </c>
      <c r="L15" s="156">
        <v>0.45398773006134968</v>
      </c>
      <c r="M15" t="s">
        <v>164</v>
      </c>
    </row>
    <row r="16" spans="1:14" ht="17.25" thickBot="1" x14ac:dyDescent="0.35">
      <c r="A16" s="1" t="s">
        <v>39</v>
      </c>
      <c r="B16" s="5" t="s">
        <v>20</v>
      </c>
      <c r="C16" s="49">
        <v>353</v>
      </c>
      <c r="D16" s="49">
        <v>259</v>
      </c>
      <c r="E16" s="82">
        <f t="shared" si="0"/>
        <v>0.73371104815864019</v>
      </c>
      <c r="F16" s="66">
        <v>60</v>
      </c>
      <c r="G16" s="66">
        <v>34</v>
      </c>
      <c r="H16" s="125">
        <f t="shared" si="1"/>
        <v>0.56666666666666665</v>
      </c>
      <c r="I16" s="127">
        <v>443</v>
      </c>
      <c r="J16" s="174">
        <v>0.61625282167042894</v>
      </c>
      <c r="K16" s="129">
        <v>527</v>
      </c>
      <c r="L16" s="156">
        <v>0.59203036053130931</v>
      </c>
      <c r="M16" t="s">
        <v>165</v>
      </c>
    </row>
    <row r="17" spans="1:14" ht="17.25" thickBot="1" x14ac:dyDescent="0.35">
      <c r="A17" s="1" t="s">
        <v>39</v>
      </c>
      <c r="B17" s="5" t="s">
        <v>24</v>
      </c>
      <c r="C17" s="49">
        <v>153</v>
      </c>
      <c r="D17" s="49">
        <v>109</v>
      </c>
      <c r="E17" s="82">
        <f t="shared" si="0"/>
        <v>0.71241830065359479</v>
      </c>
      <c r="F17" s="66">
        <v>25</v>
      </c>
      <c r="G17" s="66">
        <v>15</v>
      </c>
      <c r="H17" s="125">
        <f t="shared" si="1"/>
        <v>0.6</v>
      </c>
      <c r="I17" s="127">
        <v>215</v>
      </c>
      <c r="J17" s="174">
        <v>0.70232558139534884</v>
      </c>
      <c r="K17" s="129">
        <v>243</v>
      </c>
      <c r="L17" s="156">
        <v>0.60082304526748975</v>
      </c>
      <c r="M17" t="s">
        <v>166</v>
      </c>
    </row>
    <row r="18" spans="1:14" ht="17.25" thickBot="1" x14ac:dyDescent="0.35">
      <c r="A18" s="1" t="s">
        <v>39</v>
      </c>
      <c r="B18" s="5" t="s">
        <v>154</v>
      </c>
      <c r="C18" s="49">
        <v>51</v>
      </c>
      <c r="D18" s="49">
        <v>32</v>
      </c>
      <c r="E18" s="82">
        <f t="shared" si="0"/>
        <v>0.62745098039215685</v>
      </c>
      <c r="F18" s="66">
        <v>8</v>
      </c>
      <c r="G18" s="66">
        <v>6</v>
      </c>
      <c r="H18" s="125">
        <f t="shared" si="1"/>
        <v>0.75</v>
      </c>
      <c r="I18" s="127">
        <v>99</v>
      </c>
      <c r="J18" s="174">
        <v>0.49494949494949497</v>
      </c>
      <c r="K18" s="129">
        <v>84</v>
      </c>
      <c r="L18" s="156">
        <v>0.45238095238095238</v>
      </c>
      <c r="M18" t="s">
        <v>167</v>
      </c>
    </row>
    <row r="19" spans="1:14" ht="17.25" thickBot="1" x14ac:dyDescent="0.35">
      <c r="A19" s="1" t="s">
        <v>39</v>
      </c>
      <c r="B19" s="5" t="s">
        <v>57</v>
      </c>
      <c r="C19" s="49">
        <v>249</v>
      </c>
      <c r="D19" s="49">
        <v>157</v>
      </c>
      <c r="E19" s="82">
        <f t="shared" si="0"/>
        <v>0.63052208835341361</v>
      </c>
      <c r="F19" s="66">
        <v>23</v>
      </c>
      <c r="G19" s="66">
        <v>19</v>
      </c>
      <c r="H19" s="125">
        <f t="shared" si="1"/>
        <v>0.82608695652173914</v>
      </c>
      <c r="I19" s="127">
        <v>476</v>
      </c>
      <c r="J19" s="174">
        <v>0.62184873949579833</v>
      </c>
      <c r="K19" s="129">
        <v>481</v>
      </c>
      <c r="L19" s="156">
        <v>0.50519750519750517</v>
      </c>
      <c r="M19" t="s">
        <v>168</v>
      </c>
    </row>
    <row r="20" spans="1:14" ht="17.25" thickBot="1" x14ac:dyDescent="0.35">
      <c r="A20" s="1" t="s">
        <v>39</v>
      </c>
      <c r="B20" s="5" t="s">
        <v>29</v>
      </c>
      <c r="C20" s="49">
        <v>350</v>
      </c>
      <c r="D20" s="49">
        <v>250</v>
      </c>
      <c r="E20" s="82">
        <f t="shared" si="0"/>
        <v>0.7142857142857143</v>
      </c>
      <c r="F20" s="66">
        <v>48</v>
      </c>
      <c r="G20" s="66">
        <v>33</v>
      </c>
      <c r="H20" s="125">
        <f t="shared" si="1"/>
        <v>0.6875</v>
      </c>
      <c r="I20" s="127">
        <v>182</v>
      </c>
      <c r="J20" s="174">
        <v>0.58791208791208793</v>
      </c>
      <c r="K20" s="129">
        <v>534</v>
      </c>
      <c r="L20" s="156">
        <v>0.68726591760299627</v>
      </c>
      <c r="M20" t="s">
        <v>169</v>
      </c>
    </row>
    <row r="21" spans="1:14" ht="17.25" thickBot="1" x14ac:dyDescent="0.35">
      <c r="A21" s="1" t="s">
        <v>39</v>
      </c>
      <c r="B21" s="5" t="s">
        <v>32</v>
      </c>
      <c r="C21" s="49">
        <v>169</v>
      </c>
      <c r="D21" s="49">
        <v>117</v>
      </c>
      <c r="E21" s="82">
        <f t="shared" si="0"/>
        <v>0.69230769230769229</v>
      </c>
      <c r="F21" s="66">
        <v>21</v>
      </c>
      <c r="G21" s="66">
        <v>10</v>
      </c>
      <c r="H21" s="125">
        <f t="shared" si="1"/>
        <v>0.47619047619047616</v>
      </c>
      <c r="I21" s="127">
        <v>247</v>
      </c>
      <c r="J21" s="174">
        <v>0.66801619433198378</v>
      </c>
      <c r="K21" s="129">
        <v>234</v>
      </c>
      <c r="L21" s="156">
        <v>0.5641025641025641</v>
      </c>
      <c r="M21" t="s">
        <v>170</v>
      </c>
    </row>
    <row r="22" spans="1:14" ht="17.25" thickBot="1" x14ac:dyDescent="0.35">
      <c r="A22" s="1" t="s">
        <v>40</v>
      </c>
      <c r="B22" s="5" t="s">
        <v>5</v>
      </c>
      <c r="C22" s="49">
        <v>156</v>
      </c>
      <c r="D22" s="49">
        <v>109</v>
      </c>
      <c r="E22" s="82">
        <f t="shared" si="0"/>
        <v>0.69871794871794868</v>
      </c>
      <c r="F22" s="66">
        <v>14</v>
      </c>
      <c r="G22" s="66">
        <v>4</v>
      </c>
      <c r="H22" s="125">
        <f>G22/F22</f>
        <v>0.2857142857142857</v>
      </c>
      <c r="I22" s="127">
        <v>324</v>
      </c>
      <c r="J22" s="174">
        <v>0.60185185185185186</v>
      </c>
      <c r="K22" s="129">
        <v>261</v>
      </c>
      <c r="L22" s="156">
        <v>0.62452107279693492</v>
      </c>
      <c r="M22" t="s">
        <v>171</v>
      </c>
    </row>
    <row r="23" spans="1:14" ht="17.25" thickBot="1" x14ac:dyDescent="0.35">
      <c r="A23" s="1" t="s">
        <v>40</v>
      </c>
      <c r="B23" s="86" t="s">
        <v>58</v>
      </c>
      <c r="C23" s="49">
        <v>196</v>
      </c>
      <c r="D23" s="49">
        <v>149</v>
      </c>
      <c r="E23" s="82">
        <f t="shared" si="0"/>
        <v>0.76020408163265307</v>
      </c>
      <c r="F23" s="66">
        <v>20</v>
      </c>
      <c r="G23" s="66">
        <v>12</v>
      </c>
      <c r="H23" s="125">
        <f t="shared" ref="H23:H51" si="2">G23/F23</f>
        <v>0.6</v>
      </c>
      <c r="I23" s="127">
        <v>42</v>
      </c>
      <c r="J23" s="174">
        <v>0.54761904761904767</v>
      </c>
      <c r="K23" s="129">
        <v>306</v>
      </c>
      <c r="L23" s="156">
        <v>0.54575163398692805</v>
      </c>
      <c r="M23" t="s">
        <v>172</v>
      </c>
      <c r="N23"/>
    </row>
    <row r="24" spans="1:14" ht="17.25" thickBot="1" x14ac:dyDescent="0.35">
      <c r="A24" s="1" t="s">
        <v>40</v>
      </c>
      <c r="B24" s="5" t="s">
        <v>6</v>
      </c>
      <c r="C24" s="49">
        <v>481</v>
      </c>
      <c r="D24" s="49">
        <v>307</v>
      </c>
      <c r="E24" s="82">
        <f t="shared" si="0"/>
        <v>0.63825363825363823</v>
      </c>
      <c r="F24" s="66">
        <v>97</v>
      </c>
      <c r="G24" s="66">
        <v>71</v>
      </c>
      <c r="H24" s="125">
        <f t="shared" si="2"/>
        <v>0.73195876288659789</v>
      </c>
      <c r="I24" s="127">
        <v>112</v>
      </c>
      <c r="J24" s="174">
        <v>0.6607142857142857</v>
      </c>
      <c r="K24" s="129">
        <v>697</v>
      </c>
      <c r="L24" s="156">
        <v>0.7733142037302726</v>
      </c>
      <c r="M24" t="s">
        <v>173</v>
      </c>
    </row>
    <row r="25" spans="1:14" ht="17.25" thickBot="1" x14ac:dyDescent="0.35">
      <c r="A25" s="1" t="s">
        <v>40</v>
      </c>
      <c r="B25" s="5" t="s">
        <v>13</v>
      </c>
      <c r="C25" s="49">
        <v>249</v>
      </c>
      <c r="D25" s="49">
        <v>177</v>
      </c>
      <c r="E25" s="82">
        <f t="shared" si="0"/>
        <v>0.71084337349397586</v>
      </c>
      <c r="F25" s="66">
        <v>16</v>
      </c>
      <c r="G25" s="66">
        <v>9</v>
      </c>
      <c r="H25" s="125">
        <f t="shared" si="2"/>
        <v>0.5625</v>
      </c>
      <c r="I25" s="127">
        <v>461</v>
      </c>
      <c r="J25" s="174">
        <v>0.6095444685466378</v>
      </c>
      <c r="K25" s="129">
        <v>442</v>
      </c>
      <c r="L25" s="156">
        <v>0.59276018099547512</v>
      </c>
      <c r="M25" t="s">
        <v>174</v>
      </c>
      <c r="N25"/>
    </row>
    <row r="26" spans="1:14" ht="17.25" thickBot="1" x14ac:dyDescent="0.35">
      <c r="A26" s="1" t="s">
        <v>40</v>
      </c>
      <c r="B26" s="5" t="s">
        <v>152</v>
      </c>
      <c r="C26" s="49">
        <v>180</v>
      </c>
      <c r="D26" s="49">
        <v>150</v>
      </c>
      <c r="E26" s="82">
        <f t="shared" si="0"/>
        <v>0.83333333333333337</v>
      </c>
      <c r="F26" s="66">
        <v>17</v>
      </c>
      <c r="G26" s="66">
        <v>8</v>
      </c>
      <c r="H26" s="125">
        <f t="shared" si="2"/>
        <v>0.47058823529411764</v>
      </c>
      <c r="I26" s="127">
        <v>352</v>
      </c>
      <c r="J26" s="174">
        <v>0.67329545454545459</v>
      </c>
      <c r="K26" s="129">
        <v>381</v>
      </c>
      <c r="L26" s="156">
        <v>0.62992125984251968</v>
      </c>
      <c r="M26" t="s">
        <v>175</v>
      </c>
      <c r="N26"/>
    </row>
    <row r="27" spans="1:14" ht="17.25" thickBot="1" x14ac:dyDescent="0.35">
      <c r="A27" s="1" t="s">
        <v>40</v>
      </c>
      <c r="B27" s="5" t="s">
        <v>15</v>
      </c>
      <c r="C27" s="49">
        <v>464</v>
      </c>
      <c r="D27" s="49">
        <v>338</v>
      </c>
      <c r="E27" s="82">
        <f t="shared" si="0"/>
        <v>0.72844827586206895</v>
      </c>
      <c r="F27" s="66">
        <v>72</v>
      </c>
      <c r="G27" s="66">
        <v>44</v>
      </c>
      <c r="H27" s="125">
        <f t="shared" si="2"/>
        <v>0.61111111111111116</v>
      </c>
      <c r="I27" s="127">
        <v>744</v>
      </c>
      <c r="J27" s="174">
        <v>0.73252688172043012</v>
      </c>
      <c r="K27" s="129">
        <v>768</v>
      </c>
      <c r="L27" s="156">
        <v>0.78776041666666663</v>
      </c>
      <c r="M27" t="s">
        <v>176</v>
      </c>
    </row>
    <row r="28" spans="1:14" ht="17.25" thickBot="1" x14ac:dyDescent="0.35">
      <c r="A28" s="1" t="s">
        <v>40</v>
      </c>
      <c r="B28" s="5" t="s">
        <v>153</v>
      </c>
      <c r="C28" s="49">
        <v>115</v>
      </c>
      <c r="D28" s="49">
        <v>86</v>
      </c>
      <c r="E28" s="82">
        <f t="shared" si="0"/>
        <v>0.74782608695652175</v>
      </c>
      <c r="F28" s="66">
        <v>6</v>
      </c>
      <c r="G28" s="66">
        <v>2</v>
      </c>
      <c r="H28" s="125">
        <f t="shared" si="2"/>
        <v>0.33333333333333331</v>
      </c>
      <c r="I28" s="127">
        <v>188</v>
      </c>
      <c r="J28" s="174">
        <v>0.57978723404255317</v>
      </c>
      <c r="K28" s="129">
        <v>168</v>
      </c>
      <c r="L28" s="156">
        <v>0.5178571428571429</v>
      </c>
      <c r="M28" t="s">
        <v>177</v>
      </c>
    </row>
    <row r="29" spans="1:14" ht="17.25" thickBot="1" x14ac:dyDescent="0.35">
      <c r="A29" s="1" t="s">
        <v>40</v>
      </c>
      <c r="B29" s="5" t="s">
        <v>215</v>
      </c>
      <c r="C29" s="49">
        <v>47</v>
      </c>
      <c r="D29" s="49">
        <v>32</v>
      </c>
      <c r="E29" s="82">
        <f t="shared" si="0"/>
        <v>0.68085106382978722</v>
      </c>
      <c r="F29" s="66">
        <v>5</v>
      </c>
      <c r="G29" s="66">
        <v>0</v>
      </c>
      <c r="H29" s="125">
        <f t="shared" si="2"/>
        <v>0</v>
      </c>
      <c r="I29" s="127">
        <v>106</v>
      </c>
      <c r="J29" s="174">
        <v>0.5</v>
      </c>
      <c r="K29" s="129">
        <v>73</v>
      </c>
      <c r="L29" s="156">
        <v>0.50684931506849318</v>
      </c>
      <c r="M29" s="175" t="s">
        <v>216</v>
      </c>
    </row>
    <row r="30" spans="1:14" ht="17.25" thickBot="1" x14ac:dyDescent="0.35">
      <c r="A30" s="1" t="s">
        <v>40</v>
      </c>
      <c r="B30" s="5" t="s">
        <v>16</v>
      </c>
      <c r="C30" s="49">
        <v>695</v>
      </c>
      <c r="D30" s="49">
        <v>586</v>
      </c>
      <c r="E30" s="82">
        <f t="shared" si="0"/>
        <v>0.84316546762589928</v>
      </c>
      <c r="F30" s="66">
        <v>124</v>
      </c>
      <c r="G30" s="66">
        <v>92</v>
      </c>
      <c r="H30" s="125">
        <f t="shared" si="2"/>
        <v>0.74193548387096775</v>
      </c>
      <c r="I30" s="127">
        <v>821</v>
      </c>
      <c r="J30" s="174">
        <v>0.69792935444579784</v>
      </c>
      <c r="K30" s="129">
        <v>982</v>
      </c>
      <c r="L30" s="156">
        <v>0.67006109979633399</v>
      </c>
      <c r="M30" t="s">
        <v>178</v>
      </c>
    </row>
    <row r="31" spans="1:14" ht="17.25" thickBot="1" x14ac:dyDescent="0.35">
      <c r="A31" s="1" t="s">
        <v>40</v>
      </c>
      <c r="B31" s="5" t="s">
        <v>199</v>
      </c>
      <c r="C31" s="49">
        <v>52</v>
      </c>
      <c r="D31" s="49">
        <v>39</v>
      </c>
      <c r="E31" s="82">
        <f t="shared" si="0"/>
        <v>0.75</v>
      </c>
      <c r="F31" s="66">
        <v>2</v>
      </c>
      <c r="G31" s="66">
        <v>0</v>
      </c>
      <c r="H31" s="125">
        <v>0</v>
      </c>
      <c r="I31" s="127">
        <v>107</v>
      </c>
      <c r="J31" s="174">
        <v>0.80373831775700932</v>
      </c>
      <c r="K31" s="129">
        <v>102</v>
      </c>
      <c r="L31" s="156">
        <v>0.56862745098039214</v>
      </c>
      <c r="M31" s="175" t="s">
        <v>200</v>
      </c>
    </row>
    <row r="32" spans="1:14" ht="17.25" thickBot="1" x14ac:dyDescent="0.35">
      <c r="A32" s="1" t="s">
        <v>40</v>
      </c>
      <c r="B32" s="5" t="s">
        <v>23</v>
      </c>
      <c r="C32" s="49">
        <v>642</v>
      </c>
      <c r="D32" s="49">
        <v>512</v>
      </c>
      <c r="E32" s="82">
        <f t="shared" si="0"/>
        <v>0.79750778816199375</v>
      </c>
      <c r="F32" s="66">
        <v>134</v>
      </c>
      <c r="G32" s="66">
        <v>101</v>
      </c>
      <c r="H32" s="125">
        <f t="shared" si="2"/>
        <v>0.75373134328358204</v>
      </c>
      <c r="I32" s="127">
        <v>263</v>
      </c>
      <c r="J32" s="174">
        <v>0.66539923954372626</v>
      </c>
      <c r="K32" s="129">
        <v>902</v>
      </c>
      <c r="L32" s="156">
        <v>0.69844789356984482</v>
      </c>
      <c r="M32" t="s">
        <v>179</v>
      </c>
    </row>
    <row r="33" spans="1:14" ht="17.25" thickBot="1" x14ac:dyDescent="0.35">
      <c r="A33" s="1" t="s">
        <v>40</v>
      </c>
      <c r="B33" s="5" t="s">
        <v>26</v>
      </c>
      <c r="C33" s="49">
        <v>281</v>
      </c>
      <c r="D33" s="49">
        <v>218</v>
      </c>
      <c r="E33" s="82">
        <f t="shared" si="0"/>
        <v>0.77580071174377219</v>
      </c>
      <c r="F33" s="66">
        <v>25</v>
      </c>
      <c r="G33" s="66">
        <v>13</v>
      </c>
      <c r="H33" s="125">
        <f t="shared" si="2"/>
        <v>0.52</v>
      </c>
      <c r="I33" s="127">
        <v>604</v>
      </c>
      <c r="J33" s="174">
        <v>0.57450331125827814</v>
      </c>
      <c r="K33" s="129">
        <v>551</v>
      </c>
      <c r="L33" s="156">
        <v>0.68784029038112526</v>
      </c>
      <c r="M33" t="s">
        <v>180</v>
      </c>
    </row>
    <row r="34" spans="1:14" ht="17.25" thickBot="1" x14ac:dyDescent="0.35">
      <c r="A34" s="1" t="s">
        <v>40</v>
      </c>
      <c r="B34" s="5" t="s">
        <v>27</v>
      </c>
      <c r="C34" s="49">
        <v>8</v>
      </c>
      <c r="D34" s="49">
        <v>6</v>
      </c>
      <c r="E34" s="82">
        <f t="shared" si="0"/>
        <v>0.75</v>
      </c>
      <c r="F34" s="66">
        <v>2</v>
      </c>
      <c r="G34" s="66">
        <v>1</v>
      </c>
      <c r="H34" s="125">
        <f t="shared" si="2"/>
        <v>0.5</v>
      </c>
      <c r="I34" s="127">
        <v>80</v>
      </c>
      <c r="J34" s="174">
        <v>0.61250000000000004</v>
      </c>
      <c r="K34" s="129">
        <v>56</v>
      </c>
      <c r="L34" s="156">
        <v>0.5714285714285714</v>
      </c>
      <c r="M34" t="s">
        <v>181</v>
      </c>
    </row>
    <row r="35" spans="1:14" ht="17.25" thickBot="1" x14ac:dyDescent="0.35">
      <c r="A35" s="1" t="s">
        <v>40</v>
      </c>
      <c r="B35" s="5" t="s">
        <v>30</v>
      </c>
      <c r="C35" s="49">
        <v>197</v>
      </c>
      <c r="D35" s="49">
        <v>153</v>
      </c>
      <c r="E35" s="82">
        <f t="shared" si="0"/>
        <v>0.7766497461928934</v>
      </c>
      <c r="F35" s="66">
        <v>11</v>
      </c>
      <c r="G35" s="66">
        <v>7</v>
      </c>
      <c r="H35" s="125">
        <f t="shared" si="2"/>
        <v>0.63636363636363635</v>
      </c>
      <c r="I35" s="127">
        <v>328</v>
      </c>
      <c r="J35" s="174">
        <v>0.58841463414634143</v>
      </c>
      <c r="K35" s="129">
        <v>307</v>
      </c>
      <c r="L35" s="156">
        <v>0.62214983713355054</v>
      </c>
      <c r="M35" t="s">
        <v>182</v>
      </c>
      <c r="N35"/>
    </row>
    <row r="36" spans="1:14" ht="17.25" thickBot="1" x14ac:dyDescent="0.35">
      <c r="A36" s="1" t="s">
        <v>41</v>
      </c>
      <c r="B36" s="5" t="s">
        <v>72</v>
      </c>
      <c r="C36" s="49">
        <v>68</v>
      </c>
      <c r="D36" s="49">
        <v>54</v>
      </c>
      <c r="E36" s="82">
        <f t="shared" si="0"/>
        <v>0.79411764705882348</v>
      </c>
      <c r="F36" s="66">
        <v>7</v>
      </c>
      <c r="G36" s="66">
        <v>3</v>
      </c>
      <c r="H36" s="125">
        <f t="shared" si="2"/>
        <v>0.42857142857142855</v>
      </c>
      <c r="I36" s="127">
        <v>153</v>
      </c>
      <c r="J36" s="174">
        <v>0.6143790849673203</v>
      </c>
      <c r="K36" s="129">
        <v>154</v>
      </c>
      <c r="L36" s="156">
        <v>0.56493506493506496</v>
      </c>
      <c r="M36" t="s">
        <v>183</v>
      </c>
    </row>
    <row r="37" spans="1:14" ht="17.25" thickBot="1" x14ac:dyDescent="0.35">
      <c r="A37" s="1" t="s">
        <v>41</v>
      </c>
      <c r="B37" s="5" t="s">
        <v>217</v>
      </c>
      <c r="C37" s="49">
        <v>6</v>
      </c>
      <c r="D37" s="49">
        <v>4</v>
      </c>
      <c r="E37" s="82">
        <f t="shared" si="0"/>
        <v>0.66666666666666663</v>
      </c>
      <c r="F37" s="66">
        <v>0</v>
      </c>
      <c r="G37" s="66">
        <v>0</v>
      </c>
      <c r="H37" s="125">
        <v>0</v>
      </c>
      <c r="I37" s="127">
        <v>15</v>
      </c>
      <c r="J37" s="174">
        <v>0.13333333333333333</v>
      </c>
      <c r="K37" s="129">
        <v>14</v>
      </c>
      <c r="L37" s="156">
        <v>0.21428571428571427</v>
      </c>
      <c r="M37" s="175" t="s">
        <v>218</v>
      </c>
    </row>
    <row r="38" spans="1:14" ht="17.25" thickBot="1" x14ac:dyDescent="0.35">
      <c r="A38" s="1" t="s">
        <v>41</v>
      </c>
      <c r="B38" s="5" t="s">
        <v>8</v>
      </c>
      <c r="C38" s="49">
        <v>179</v>
      </c>
      <c r="D38" s="49">
        <v>125</v>
      </c>
      <c r="E38" s="82">
        <f t="shared" si="0"/>
        <v>0.6983240223463687</v>
      </c>
      <c r="F38" s="66">
        <v>33</v>
      </c>
      <c r="G38" s="66">
        <v>15</v>
      </c>
      <c r="H38" s="125">
        <f t="shared" si="2"/>
        <v>0.45454545454545453</v>
      </c>
      <c r="I38" s="127">
        <v>396</v>
      </c>
      <c r="J38" s="174">
        <v>0.71717171717171713</v>
      </c>
      <c r="K38" s="129">
        <v>343</v>
      </c>
      <c r="L38" s="156">
        <v>0.70262390670553931</v>
      </c>
      <c r="M38" t="s">
        <v>184</v>
      </c>
    </row>
    <row r="39" spans="1:14" ht="17.25" thickBot="1" x14ac:dyDescent="0.35">
      <c r="A39" s="1" t="s">
        <v>41</v>
      </c>
      <c r="B39" s="5" t="s">
        <v>9</v>
      </c>
      <c r="C39" s="49">
        <v>151</v>
      </c>
      <c r="D39" s="49">
        <v>98</v>
      </c>
      <c r="E39" s="82">
        <f t="shared" si="0"/>
        <v>0.64900662251655628</v>
      </c>
      <c r="F39" s="66">
        <v>34</v>
      </c>
      <c r="G39" s="66">
        <v>15</v>
      </c>
      <c r="H39" s="125">
        <f t="shared" si="2"/>
        <v>0.44117647058823528</v>
      </c>
      <c r="I39" s="127">
        <v>343</v>
      </c>
      <c r="J39" s="174">
        <v>0.60349854227405253</v>
      </c>
      <c r="K39" s="129">
        <v>304</v>
      </c>
      <c r="L39" s="156">
        <v>0.71710526315789469</v>
      </c>
      <c r="M39" t="s">
        <v>185</v>
      </c>
    </row>
    <row r="40" spans="1:14" ht="17.25" thickBot="1" x14ac:dyDescent="0.35">
      <c r="A40" s="1" t="s">
        <v>41</v>
      </c>
      <c r="B40" s="5" t="s">
        <v>10</v>
      </c>
      <c r="C40" s="49">
        <v>351</v>
      </c>
      <c r="D40" s="49">
        <v>288</v>
      </c>
      <c r="E40" s="82">
        <f t="shared" si="0"/>
        <v>0.82051282051282048</v>
      </c>
      <c r="F40" s="66">
        <v>59</v>
      </c>
      <c r="G40" s="66">
        <v>37</v>
      </c>
      <c r="H40" s="125">
        <f t="shared" si="2"/>
        <v>0.6271186440677966</v>
      </c>
      <c r="I40" s="127">
        <v>194</v>
      </c>
      <c r="J40" s="174">
        <v>0.67010309278350511</v>
      </c>
      <c r="K40" s="129">
        <v>546</v>
      </c>
      <c r="L40" s="156">
        <v>0.73260073260073255</v>
      </c>
      <c r="M40" t="s">
        <v>186</v>
      </c>
      <c r="N40"/>
    </row>
    <row r="41" spans="1:14" ht="17.25" thickBot="1" x14ac:dyDescent="0.35">
      <c r="A41" s="1" t="s">
        <v>41</v>
      </c>
      <c r="B41" s="5" t="s">
        <v>70</v>
      </c>
      <c r="C41" s="49">
        <v>42</v>
      </c>
      <c r="D41" s="49">
        <v>27</v>
      </c>
      <c r="E41" s="82">
        <f t="shared" si="0"/>
        <v>0.6428571428571429</v>
      </c>
      <c r="F41" s="66">
        <v>3</v>
      </c>
      <c r="G41" s="66">
        <v>1</v>
      </c>
      <c r="H41" s="125">
        <f t="shared" si="2"/>
        <v>0.33333333333333331</v>
      </c>
      <c r="I41" s="127">
        <v>81</v>
      </c>
      <c r="J41" s="174">
        <v>0.4567901234567901</v>
      </c>
      <c r="K41" s="129">
        <v>70</v>
      </c>
      <c r="L41" s="156">
        <v>0.35714285714285715</v>
      </c>
      <c r="M41" t="s">
        <v>187</v>
      </c>
      <c r="N41"/>
    </row>
    <row r="42" spans="1:14" ht="17.25" thickBot="1" x14ac:dyDescent="0.35">
      <c r="A42" s="1" t="s">
        <v>41</v>
      </c>
      <c r="B42" s="5" t="s">
        <v>14</v>
      </c>
      <c r="C42" s="49">
        <v>196</v>
      </c>
      <c r="D42" s="49">
        <v>128</v>
      </c>
      <c r="E42" s="82">
        <f t="shared" si="0"/>
        <v>0.65306122448979587</v>
      </c>
      <c r="F42" s="66">
        <v>17</v>
      </c>
      <c r="G42" s="66">
        <v>10</v>
      </c>
      <c r="H42" s="125">
        <f t="shared" si="2"/>
        <v>0.58823529411764708</v>
      </c>
      <c r="I42" s="127">
        <v>556</v>
      </c>
      <c r="J42" s="174">
        <v>0.69964028776978415</v>
      </c>
      <c r="K42" s="129">
        <v>435</v>
      </c>
      <c r="L42" s="156">
        <v>0.66896551724137931</v>
      </c>
      <c r="M42" t="s">
        <v>188</v>
      </c>
    </row>
    <row r="43" spans="1:14" ht="17.25" thickBot="1" x14ac:dyDescent="0.35">
      <c r="A43" s="1" t="s">
        <v>41</v>
      </c>
      <c r="B43" s="5" t="s">
        <v>17</v>
      </c>
      <c r="C43" s="49">
        <v>520</v>
      </c>
      <c r="D43" s="49">
        <v>341</v>
      </c>
      <c r="E43" s="82">
        <f t="shared" si="0"/>
        <v>0.65576923076923077</v>
      </c>
      <c r="F43" s="66">
        <v>142</v>
      </c>
      <c r="G43" s="66">
        <v>94</v>
      </c>
      <c r="H43" s="125">
        <f t="shared" si="2"/>
        <v>0.6619718309859155</v>
      </c>
      <c r="I43" s="127">
        <v>374</v>
      </c>
      <c r="J43" s="174">
        <v>0.6470588235294118</v>
      </c>
      <c r="K43" s="129">
        <v>943</v>
      </c>
      <c r="L43" s="156">
        <v>0.69459172852598094</v>
      </c>
      <c r="M43" t="s">
        <v>189</v>
      </c>
      <c r="N43"/>
    </row>
    <row r="44" spans="1:14" ht="17.25" thickBot="1" x14ac:dyDescent="0.35">
      <c r="A44" s="1" t="s">
        <v>41</v>
      </c>
      <c r="B44" s="5" t="s">
        <v>19</v>
      </c>
      <c r="C44" s="49">
        <v>178</v>
      </c>
      <c r="D44" s="49">
        <v>127</v>
      </c>
      <c r="E44" s="82">
        <f t="shared" si="0"/>
        <v>0.7134831460674157</v>
      </c>
      <c r="F44" s="66">
        <v>21</v>
      </c>
      <c r="G44" s="66">
        <v>13</v>
      </c>
      <c r="H44" s="125">
        <f t="shared" si="2"/>
        <v>0.61904761904761907</v>
      </c>
      <c r="I44" s="127">
        <v>499</v>
      </c>
      <c r="J44" s="174">
        <v>0.54509018036072143</v>
      </c>
      <c r="K44" s="129">
        <v>474</v>
      </c>
      <c r="L44" s="156">
        <v>0.64556962025316456</v>
      </c>
      <c r="M44" t="s">
        <v>190</v>
      </c>
      <c r="N44"/>
    </row>
    <row r="45" spans="1:14" ht="17.25" thickBot="1" x14ac:dyDescent="0.35">
      <c r="A45" s="1" t="s">
        <v>41</v>
      </c>
      <c r="B45" s="5" t="s">
        <v>150</v>
      </c>
      <c r="C45" s="49">
        <v>138</v>
      </c>
      <c r="D45" s="49">
        <v>95</v>
      </c>
      <c r="E45" s="82">
        <f t="shared" si="0"/>
        <v>0.68840579710144922</v>
      </c>
      <c r="F45" s="66">
        <v>19</v>
      </c>
      <c r="G45" s="66">
        <v>10</v>
      </c>
      <c r="H45" s="125">
        <f t="shared" si="2"/>
        <v>0.52631578947368418</v>
      </c>
      <c r="I45" s="127">
        <v>106</v>
      </c>
      <c r="J45" s="174">
        <v>0.39622641509433965</v>
      </c>
      <c r="K45" s="129">
        <v>246</v>
      </c>
      <c r="L45" s="156">
        <v>0.37804878048780488</v>
      </c>
      <c r="M45" t="s">
        <v>191</v>
      </c>
      <c r="N45"/>
    </row>
    <row r="46" spans="1:14" ht="17.25" thickBot="1" x14ac:dyDescent="0.35">
      <c r="A46" s="1" t="s">
        <v>41</v>
      </c>
      <c r="B46" s="5" t="s">
        <v>22</v>
      </c>
      <c r="C46" s="49">
        <v>180</v>
      </c>
      <c r="D46" s="49">
        <v>130</v>
      </c>
      <c r="E46" s="82">
        <f t="shared" si="0"/>
        <v>0.72222222222222221</v>
      </c>
      <c r="F46" s="66">
        <v>20</v>
      </c>
      <c r="G46" s="66">
        <v>9</v>
      </c>
      <c r="H46" s="125">
        <f t="shared" si="2"/>
        <v>0.45</v>
      </c>
      <c r="I46" s="127">
        <v>518</v>
      </c>
      <c r="J46" s="174">
        <v>0.64478764478764483</v>
      </c>
      <c r="K46" s="129">
        <v>432</v>
      </c>
      <c r="L46" s="156">
        <v>0.69444444444444442</v>
      </c>
      <c r="M46" t="s">
        <v>192</v>
      </c>
      <c r="N46"/>
    </row>
    <row r="47" spans="1:14" ht="17.25" thickBot="1" x14ac:dyDescent="0.35">
      <c r="A47" s="1" t="s">
        <v>41</v>
      </c>
      <c r="B47" s="6" t="s">
        <v>28</v>
      </c>
      <c r="C47" s="49">
        <v>410</v>
      </c>
      <c r="D47" s="49">
        <v>273</v>
      </c>
      <c r="E47" s="82">
        <f t="shared" si="0"/>
        <v>0.6658536585365854</v>
      </c>
      <c r="F47" s="66">
        <v>69</v>
      </c>
      <c r="G47" s="66">
        <v>45</v>
      </c>
      <c r="H47" s="125">
        <f t="shared" si="2"/>
        <v>0.65217391304347827</v>
      </c>
      <c r="I47" s="127">
        <v>371</v>
      </c>
      <c r="J47" s="174">
        <v>0.70080862533692723</v>
      </c>
      <c r="K47" s="129">
        <v>761</v>
      </c>
      <c r="L47" s="156">
        <v>0.72404730617608415</v>
      </c>
      <c r="M47" t="s">
        <v>193</v>
      </c>
      <c r="N47"/>
    </row>
    <row r="48" spans="1:14" ht="17.25" thickBot="1" x14ac:dyDescent="0.35">
      <c r="A48" s="1" t="s">
        <v>41</v>
      </c>
      <c r="B48" s="6" t="s">
        <v>71</v>
      </c>
      <c r="C48" s="49">
        <v>87</v>
      </c>
      <c r="D48" s="49">
        <v>74</v>
      </c>
      <c r="E48" s="82">
        <f t="shared" si="0"/>
        <v>0.85057471264367812</v>
      </c>
      <c r="F48" s="66">
        <v>8</v>
      </c>
      <c r="G48" s="66">
        <v>5</v>
      </c>
      <c r="H48" s="125">
        <f t="shared" si="2"/>
        <v>0.625</v>
      </c>
      <c r="I48" s="127">
        <v>149</v>
      </c>
      <c r="J48" s="174">
        <v>0.63758389261744963</v>
      </c>
      <c r="K48" s="129">
        <v>155</v>
      </c>
      <c r="L48" s="156">
        <v>0.56774193548387097</v>
      </c>
      <c r="M48" t="s">
        <v>194</v>
      </c>
    </row>
    <row r="49" spans="1:14" ht="17.25" thickBot="1" x14ac:dyDescent="0.35">
      <c r="A49" s="1" t="s">
        <v>41</v>
      </c>
      <c r="B49" s="167" t="s">
        <v>31</v>
      </c>
      <c r="C49" s="49">
        <v>419</v>
      </c>
      <c r="D49" s="49">
        <v>301</v>
      </c>
      <c r="E49" s="82">
        <f t="shared" si="0"/>
        <v>0.7183770883054893</v>
      </c>
      <c r="F49" s="66">
        <v>108</v>
      </c>
      <c r="G49" s="66">
        <v>72</v>
      </c>
      <c r="H49" s="168">
        <f t="shared" si="2"/>
        <v>0.66666666666666663</v>
      </c>
      <c r="I49" s="127">
        <v>237</v>
      </c>
      <c r="J49" s="174">
        <v>0.67088607594936711</v>
      </c>
      <c r="K49" s="129">
        <v>763</v>
      </c>
      <c r="L49" s="156">
        <v>0.67889908256880738</v>
      </c>
      <c r="M49" t="s">
        <v>195</v>
      </c>
    </row>
    <row r="50" spans="1:14" ht="17.25" thickBot="1" x14ac:dyDescent="0.35">
      <c r="A50" s="1" t="s">
        <v>41</v>
      </c>
      <c r="B50" s="169" t="s">
        <v>151</v>
      </c>
      <c r="C50" s="49">
        <v>52</v>
      </c>
      <c r="D50" s="49">
        <v>30</v>
      </c>
      <c r="E50" s="82">
        <f t="shared" si="0"/>
        <v>0.57692307692307687</v>
      </c>
      <c r="F50" s="66">
        <v>11</v>
      </c>
      <c r="G50" s="66">
        <v>3</v>
      </c>
      <c r="H50" s="168">
        <f t="shared" si="2"/>
        <v>0.27272727272727271</v>
      </c>
      <c r="I50" s="127">
        <v>233</v>
      </c>
      <c r="J50" s="174">
        <v>0.53648068669527893</v>
      </c>
      <c r="K50" s="129">
        <v>212</v>
      </c>
      <c r="L50" s="156">
        <v>0.43396226415094341</v>
      </c>
      <c r="M50" s="145" t="s">
        <v>196</v>
      </c>
    </row>
    <row r="51" spans="1:14" ht="17.25" thickBot="1" x14ac:dyDescent="0.35">
      <c r="B51" s="7" t="s">
        <v>34</v>
      </c>
      <c r="C51" s="50">
        <f>SUM(C3:C50)</f>
        <v>11106</v>
      </c>
      <c r="D51" s="8">
        <f>SUM(D3:D50)</f>
        <v>7983</v>
      </c>
      <c r="E51" s="51">
        <f t="shared" si="0"/>
        <v>0.71880064829821722</v>
      </c>
      <c r="F51" s="67">
        <f>SUM(F3:F50)</f>
        <v>1716</v>
      </c>
      <c r="G51" s="68">
        <f>SUM(G3:G50)</f>
        <v>1098</v>
      </c>
      <c r="H51" s="126">
        <f t="shared" si="2"/>
        <v>0.6398601398601399</v>
      </c>
      <c r="I51" s="128">
        <f>SUM(I3:I50)</f>
        <v>14404</v>
      </c>
      <c r="J51" s="148">
        <f>AVERAGE(J3:J50)</f>
        <v>0.609661258894581</v>
      </c>
      <c r="K51" s="128">
        <f>SUM(K3:K50)</f>
        <v>19819</v>
      </c>
      <c r="L51" s="133">
        <f>AVERAGE(L3:L50)</f>
        <v>0.60776157737986336</v>
      </c>
      <c r="M51"/>
      <c r="N51"/>
    </row>
    <row r="52" spans="1:14" x14ac:dyDescent="0.3">
      <c r="C52" s="4"/>
      <c r="D52" s="4"/>
      <c r="E52" s="4"/>
      <c r="F52" s="69"/>
      <c r="G52" s="69"/>
      <c r="H52" s="69"/>
      <c r="I52" s="4"/>
      <c r="M52"/>
    </row>
    <row r="53" spans="1:14" x14ac:dyDescent="0.3">
      <c r="C53" s="4"/>
      <c r="D53" s="4"/>
      <c r="E53" s="4"/>
      <c r="F53" s="69"/>
      <c r="G53" s="69"/>
      <c r="H53" s="69"/>
      <c r="I53" s="4"/>
      <c r="M53"/>
    </row>
    <row r="54" spans="1:14" x14ac:dyDescent="0.3">
      <c r="C54" s="4"/>
      <c r="D54" s="4"/>
      <c r="E54" s="4"/>
      <c r="F54" s="69"/>
      <c r="G54" s="69"/>
      <c r="H54" s="69"/>
      <c r="I54" s="4"/>
      <c r="N54"/>
    </row>
    <row r="55" spans="1:14" x14ac:dyDescent="0.3">
      <c r="C55" s="4"/>
      <c r="D55" s="4"/>
      <c r="E55" s="4"/>
      <c r="F55" s="69"/>
      <c r="G55" s="69"/>
      <c r="H55" s="69"/>
      <c r="I55" s="4"/>
      <c r="N55"/>
    </row>
    <row r="56" spans="1:14" x14ac:dyDescent="0.3">
      <c r="C56" s="4"/>
      <c r="D56" s="4"/>
      <c r="E56" s="4"/>
      <c r="F56" s="69"/>
      <c r="G56" s="69"/>
      <c r="H56" s="69"/>
      <c r="I56" s="4"/>
      <c r="N56"/>
    </row>
    <row r="57" spans="1:14" x14ac:dyDescent="0.3">
      <c r="C57" s="4"/>
      <c r="D57" s="4"/>
      <c r="E57" s="4"/>
      <c r="F57" s="4"/>
      <c r="G57" s="4"/>
      <c r="H57" s="4"/>
      <c r="I57" s="4"/>
    </row>
    <row r="58" spans="1:14" x14ac:dyDescent="0.3">
      <c r="C58" s="4"/>
      <c r="D58" s="4"/>
      <c r="E58" s="4"/>
      <c r="F58" s="4"/>
      <c r="G58" s="4"/>
      <c r="H58" s="4"/>
      <c r="I58" s="4"/>
    </row>
    <row r="59" spans="1:14" x14ac:dyDescent="0.3">
      <c r="C59" s="4"/>
      <c r="D59" s="4"/>
      <c r="E59" s="4"/>
      <c r="F59" s="4"/>
      <c r="G59" s="4"/>
      <c r="H59" s="4"/>
      <c r="I59" s="4"/>
      <c r="N59"/>
    </row>
    <row r="60" spans="1:14" x14ac:dyDescent="0.3">
      <c r="C60" s="4"/>
      <c r="D60" s="4"/>
      <c r="E60" s="4"/>
      <c r="F60" s="4"/>
      <c r="G60" s="4"/>
      <c r="H60" s="4"/>
      <c r="I60" s="4"/>
    </row>
    <row r="61" spans="1:14" x14ac:dyDescent="0.3">
      <c r="C61" s="4"/>
      <c r="D61" s="4"/>
      <c r="E61" s="4"/>
      <c r="F61" s="4"/>
      <c r="G61" s="4"/>
      <c r="H61" s="4"/>
      <c r="I61" s="4"/>
    </row>
    <row r="62" spans="1:14" x14ac:dyDescent="0.3">
      <c r="C62" s="4"/>
      <c r="D62" s="4"/>
      <c r="E62" s="4"/>
      <c r="F62" s="4"/>
      <c r="G62" s="4"/>
      <c r="H62" s="4"/>
      <c r="I62" s="4"/>
    </row>
    <row r="63" spans="1:14" x14ac:dyDescent="0.3">
      <c r="C63" s="4"/>
      <c r="D63" s="4"/>
      <c r="E63" s="4"/>
      <c r="F63" s="4"/>
      <c r="G63" s="4"/>
      <c r="H63" s="4"/>
      <c r="I63" s="4"/>
    </row>
    <row r="64" spans="1:14" x14ac:dyDescent="0.3">
      <c r="C64" s="4"/>
      <c r="D64" s="4"/>
      <c r="E64" s="4"/>
      <c r="F64" s="4"/>
      <c r="G64" s="4"/>
      <c r="H64" s="4"/>
      <c r="I64" s="4"/>
    </row>
    <row r="65" spans="3:9" x14ac:dyDescent="0.3">
      <c r="C65" s="4"/>
      <c r="D65" s="4"/>
      <c r="E65" s="4"/>
      <c r="F65" s="4"/>
      <c r="G65" s="4"/>
      <c r="H65" s="4"/>
      <c r="I65" s="4"/>
    </row>
    <row r="66" spans="3:9" x14ac:dyDescent="0.3">
      <c r="C66" s="4"/>
      <c r="D66" s="4"/>
      <c r="E66" s="4"/>
      <c r="I66" s="4"/>
    </row>
  </sheetData>
  <sortState ref="A3:Q40">
    <sortCondition ref="A3:A40"/>
  </sortState>
  <mergeCells count="4">
    <mergeCell ref="C1:E1"/>
    <mergeCell ref="F1:H1"/>
    <mergeCell ref="I1:J1"/>
    <mergeCell ref="K1:L1"/>
  </mergeCells>
  <phoneticPr fontId="7" type="noConversion"/>
  <printOptions horizontalCentered="1"/>
  <pageMargins left="0.75" right="0.75" top="1" bottom="0.76" header="0.5" footer="0.5"/>
  <pageSetup orientation="landscape" r:id="rId1"/>
  <headerFooter alignWithMargins="0">
    <oddHeader>&amp;C&amp;"Century Gothic,Regular"&amp;14VALLEY MEDICAL GROUP
QUALITY REPORTING DASHBOARD 1Q2014</oddHeader>
    <oddFooter>&amp;R&amp;"Century Gothic,Italic"Confidential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8" zoomScaleNormal="100" workbookViewId="0">
      <selection activeCell="G51" sqref="G51"/>
    </sheetView>
  </sheetViews>
  <sheetFormatPr defaultRowHeight="16.5" x14ac:dyDescent="0.3"/>
  <cols>
    <col min="1" max="1" width="9.140625" style="1"/>
    <col min="2" max="2" width="21.85546875" style="9" customWidth="1"/>
    <col min="3" max="3" width="10.140625" style="4" customWidth="1"/>
    <col min="4" max="5" width="9.85546875" style="4" customWidth="1"/>
    <col min="6" max="6" width="11.5703125" style="4" customWidth="1"/>
    <col min="7" max="7" width="10.42578125" style="4" customWidth="1"/>
    <col min="8" max="8" width="11" style="4" customWidth="1"/>
    <col min="9" max="9" width="10.85546875" style="4" customWidth="1"/>
    <col min="10" max="10" width="9.140625" style="1"/>
    <col min="11" max="11" width="9.140625" style="83"/>
    <col min="12" max="12" width="10.28515625" style="83" customWidth="1"/>
    <col min="13" max="16384" width="9.140625" style="1"/>
  </cols>
  <sheetData>
    <row r="1" spans="1:12" ht="17.25" thickBot="1" x14ac:dyDescent="0.35">
      <c r="B1" s="52"/>
      <c r="C1" s="185" t="s">
        <v>63</v>
      </c>
      <c r="D1" s="186"/>
      <c r="E1" s="186"/>
      <c r="F1" s="186"/>
      <c r="G1" s="186"/>
      <c r="H1" s="186"/>
      <c r="I1" s="186"/>
    </row>
    <row r="2" spans="1:12" s="2" customFormat="1" ht="50.25" thickBot="1" x14ac:dyDescent="0.35">
      <c r="A2" s="2" t="s">
        <v>56</v>
      </c>
      <c r="B2" s="53" t="s">
        <v>1</v>
      </c>
      <c r="C2" s="55" t="s">
        <v>2</v>
      </c>
      <c r="D2" s="54" t="s">
        <v>135</v>
      </c>
      <c r="E2" s="62" t="s">
        <v>53</v>
      </c>
      <c r="F2" s="56" t="s">
        <v>138</v>
      </c>
      <c r="G2" s="62" t="s">
        <v>139</v>
      </c>
      <c r="H2" s="87" t="s">
        <v>142</v>
      </c>
      <c r="I2" s="62" t="s">
        <v>221</v>
      </c>
    </row>
    <row r="3" spans="1:12" ht="17.25" thickBot="1" x14ac:dyDescent="0.35">
      <c r="A3" s="1" t="s">
        <v>38</v>
      </c>
      <c r="B3" s="3" t="s">
        <v>4</v>
      </c>
      <c r="C3" s="134">
        <v>52</v>
      </c>
      <c r="D3" s="134">
        <v>33</v>
      </c>
      <c r="E3" s="149">
        <f>D3/C3</f>
        <v>0.63461538461538458</v>
      </c>
      <c r="F3" s="146">
        <v>0.8867924528301887</v>
      </c>
      <c r="G3" s="147">
        <v>5.6603773584905662E-2</v>
      </c>
      <c r="H3" s="132">
        <v>0.76923076923076927</v>
      </c>
      <c r="I3" s="132">
        <v>0.78723404255319152</v>
      </c>
      <c r="J3" t="s">
        <v>155</v>
      </c>
      <c r="K3" s="1"/>
      <c r="L3" s="1"/>
    </row>
    <row r="4" spans="1:12" ht="17.25" thickBot="1" x14ac:dyDescent="0.35">
      <c r="A4" s="1" t="s">
        <v>38</v>
      </c>
      <c r="B4" s="3" t="s">
        <v>213</v>
      </c>
      <c r="C4" s="134">
        <v>15</v>
      </c>
      <c r="D4" s="134">
        <v>6</v>
      </c>
      <c r="E4" s="149">
        <f t="shared" ref="E4:E50" si="0">D4/C4</f>
        <v>0.4</v>
      </c>
      <c r="F4" s="146">
        <v>0.73333333333333328</v>
      </c>
      <c r="G4" s="147">
        <v>0.2</v>
      </c>
      <c r="H4" s="132">
        <v>0.33333333333333331</v>
      </c>
      <c r="I4" s="132">
        <v>0.76923076923076927</v>
      </c>
      <c r="J4" t="s">
        <v>214</v>
      </c>
      <c r="K4" s="1"/>
      <c r="L4" s="1"/>
    </row>
    <row r="5" spans="1:12" ht="17.25" thickBot="1" x14ac:dyDescent="0.35">
      <c r="A5" s="1" t="s">
        <v>38</v>
      </c>
      <c r="B5" s="5" t="s">
        <v>12</v>
      </c>
      <c r="C5" s="134">
        <v>116</v>
      </c>
      <c r="D5" s="134">
        <v>59</v>
      </c>
      <c r="E5" s="149">
        <f t="shared" si="0"/>
        <v>0.50862068965517238</v>
      </c>
      <c r="F5" s="146">
        <v>0.70967741935483875</v>
      </c>
      <c r="G5" s="147">
        <v>0.18548387096774194</v>
      </c>
      <c r="H5" s="132">
        <v>0.66379310344827591</v>
      </c>
      <c r="I5" s="132">
        <v>0.59405940594059403</v>
      </c>
      <c r="J5" t="s">
        <v>156</v>
      </c>
      <c r="K5" s="1"/>
      <c r="L5" s="1"/>
    </row>
    <row r="6" spans="1:12" ht="17.25" thickBot="1" x14ac:dyDescent="0.35">
      <c r="A6" s="1" t="s">
        <v>38</v>
      </c>
      <c r="B6" s="5" t="s">
        <v>18</v>
      </c>
      <c r="C6" s="134">
        <v>50</v>
      </c>
      <c r="D6" s="134">
        <v>24</v>
      </c>
      <c r="E6" s="149">
        <f t="shared" si="0"/>
        <v>0.48</v>
      </c>
      <c r="F6" s="146">
        <v>0.72549019607843135</v>
      </c>
      <c r="G6" s="147">
        <v>0.23529411764705882</v>
      </c>
      <c r="H6" s="132">
        <v>0.62</v>
      </c>
      <c r="I6" s="132">
        <v>0.70833333333333337</v>
      </c>
      <c r="J6" t="s">
        <v>157</v>
      </c>
      <c r="K6" s="1"/>
      <c r="L6" s="1"/>
    </row>
    <row r="7" spans="1:12" ht="18" customHeight="1" thickBot="1" x14ac:dyDescent="0.35">
      <c r="A7" s="1" t="s">
        <v>38</v>
      </c>
      <c r="B7" s="5" t="s">
        <v>21</v>
      </c>
      <c r="C7" s="134">
        <v>123</v>
      </c>
      <c r="D7" s="134">
        <v>88</v>
      </c>
      <c r="E7" s="149">
        <f t="shared" si="0"/>
        <v>0.71544715447154472</v>
      </c>
      <c r="F7" s="146">
        <v>0.78195488721804507</v>
      </c>
      <c r="G7" s="147">
        <v>0.12030075187969924</v>
      </c>
      <c r="H7" s="132">
        <v>0.82113821138211385</v>
      </c>
      <c r="I7" s="132">
        <v>0.71739130434782605</v>
      </c>
      <c r="J7" t="s">
        <v>158</v>
      </c>
      <c r="K7" s="1"/>
      <c r="L7" s="1"/>
    </row>
    <row r="8" spans="1:12" ht="17.25" thickBot="1" x14ac:dyDescent="0.35">
      <c r="A8" s="1" t="s">
        <v>38</v>
      </c>
      <c r="B8" s="5" t="s">
        <v>25</v>
      </c>
      <c r="C8" s="134">
        <v>63</v>
      </c>
      <c r="D8" s="134">
        <v>30</v>
      </c>
      <c r="E8" s="149">
        <f t="shared" si="0"/>
        <v>0.47619047619047616</v>
      </c>
      <c r="F8" s="146">
        <v>0.7142857142857143</v>
      </c>
      <c r="G8" s="147">
        <v>0.22222222222222221</v>
      </c>
      <c r="H8" s="132">
        <v>0.65079365079365081</v>
      </c>
      <c r="I8" s="132">
        <v>0.8</v>
      </c>
      <c r="J8" t="s">
        <v>159</v>
      </c>
      <c r="K8" s="1"/>
      <c r="L8" s="1"/>
    </row>
    <row r="9" spans="1:12" ht="17.25" thickBot="1" x14ac:dyDescent="0.35">
      <c r="A9" s="1" t="s">
        <v>38</v>
      </c>
      <c r="B9" s="5" t="s">
        <v>197</v>
      </c>
      <c r="C9" s="134">
        <v>41</v>
      </c>
      <c r="D9" s="134">
        <v>18</v>
      </c>
      <c r="E9" s="149">
        <f t="shared" si="0"/>
        <v>0.43902439024390244</v>
      </c>
      <c r="F9" s="146">
        <v>0.70731707317073167</v>
      </c>
      <c r="G9" s="147">
        <v>0.24390243902439024</v>
      </c>
      <c r="H9" s="132">
        <v>0.58536585365853655</v>
      </c>
      <c r="I9" s="132">
        <v>0.82857142857142863</v>
      </c>
      <c r="J9" s="175" t="s">
        <v>198</v>
      </c>
      <c r="K9" s="1"/>
      <c r="L9" s="1"/>
    </row>
    <row r="10" spans="1:12" ht="17.25" thickBot="1" x14ac:dyDescent="0.35">
      <c r="A10" s="1" t="s">
        <v>38</v>
      </c>
      <c r="B10" s="5" t="s">
        <v>48</v>
      </c>
      <c r="C10" s="134">
        <v>88</v>
      </c>
      <c r="D10" s="134">
        <v>45</v>
      </c>
      <c r="E10" s="149">
        <f t="shared" si="0"/>
        <v>0.51136363636363635</v>
      </c>
      <c r="F10" s="146">
        <v>0.7078651685393258</v>
      </c>
      <c r="G10" s="147">
        <v>0.15730337078651685</v>
      </c>
      <c r="H10" s="132">
        <v>0.63636363636363635</v>
      </c>
      <c r="I10" s="132">
        <v>0.69135802469135799</v>
      </c>
      <c r="J10" t="s">
        <v>160</v>
      </c>
      <c r="K10" s="1"/>
      <c r="L10" s="1"/>
    </row>
    <row r="11" spans="1:12" ht="17.25" thickBot="1" x14ac:dyDescent="0.35">
      <c r="A11" s="1" t="s">
        <v>38</v>
      </c>
      <c r="B11" s="5" t="s">
        <v>33</v>
      </c>
      <c r="C11" s="134">
        <v>134</v>
      </c>
      <c r="D11" s="134">
        <v>77</v>
      </c>
      <c r="E11" s="149">
        <f t="shared" si="0"/>
        <v>0.57462686567164178</v>
      </c>
      <c r="F11" s="146">
        <v>0.81118881118881114</v>
      </c>
      <c r="G11" s="147">
        <v>6.9930069930069935E-2</v>
      </c>
      <c r="H11" s="132">
        <v>0.72388059701492535</v>
      </c>
      <c r="I11" s="132">
        <v>0.69523809523809521</v>
      </c>
      <c r="J11" t="s">
        <v>161</v>
      </c>
      <c r="K11" s="1"/>
      <c r="L11" s="1"/>
    </row>
    <row r="12" spans="1:12" ht="17.25" thickBot="1" x14ac:dyDescent="0.35">
      <c r="A12" s="1" t="s">
        <v>39</v>
      </c>
      <c r="B12" s="5" t="s">
        <v>7</v>
      </c>
      <c r="C12" s="134">
        <v>33</v>
      </c>
      <c r="D12" s="134">
        <v>17</v>
      </c>
      <c r="E12" s="149">
        <f t="shared" si="0"/>
        <v>0.51515151515151514</v>
      </c>
      <c r="F12" s="146">
        <v>0.66666666666666663</v>
      </c>
      <c r="G12" s="147">
        <v>0.27777777777777779</v>
      </c>
      <c r="H12" s="132">
        <v>0.51515151515151514</v>
      </c>
      <c r="I12" s="132">
        <v>0.66666666666666663</v>
      </c>
      <c r="J12" t="s">
        <v>162</v>
      </c>
      <c r="K12" s="1"/>
      <c r="L12" s="1"/>
    </row>
    <row r="13" spans="1:12" ht="17.25" thickBot="1" x14ac:dyDescent="0.35">
      <c r="A13" s="1" t="s">
        <v>39</v>
      </c>
      <c r="B13" s="5" t="s">
        <v>201</v>
      </c>
      <c r="C13" s="134">
        <v>10</v>
      </c>
      <c r="D13" s="134">
        <v>3</v>
      </c>
      <c r="E13" s="149">
        <f t="shared" si="0"/>
        <v>0.3</v>
      </c>
      <c r="F13" s="146">
        <v>0.4</v>
      </c>
      <c r="G13" s="147">
        <v>0.6</v>
      </c>
      <c r="H13" s="132">
        <v>0.2</v>
      </c>
      <c r="I13" s="132">
        <v>0.81818181818181823</v>
      </c>
      <c r="J13" s="175" t="s">
        <v>202</v>
      </c>
      <c r="K13" s="1"/>
      <c r="L13" s="1"/>
    </row>
    <row r="14" spans="1:12" ht="17.25" thickBot="1" x14ac:dyDescent="0.35">
      <c r="A14" s="1" t="s">
        <v>39</v>
      </c>
      <c r="B14" s="5" t="s">
        <v>11</v>
      </c>
      <c r="C14" s="134">
        <v>86</v>
      </c>
      <c r="D14" s="134">
        <v>51</v>
      </c>
      <c r="E14" s="149">
        <f t="shared" si="0"/>
        <v>0.59302325581395354</v>
      </c>
      <c r="F14" s="146">
        <v>0.73404255319148937</v>
      </c>
      <c r="G14" s="147">
        <v>0.1702127659574468</v>
      </c>
      <c r="H14" s="132">
        <v>0.80232558139534882</v>
      </c>
      <c r="I14" s="132">
        <v>0.75</v>
      </c>
      <c r="J14" t="s">
        <v>163</v>
      </c>
      <c r="K14" s="1"/>
      <c r="L14" s="1"/>
    </row>
    <row r="15" spans="1:12" ht="17.25" thickBot="1" x14ac:dyDescent="0.35">
      <c r="A15" s="1" t="s">
        <v>39</v>
      </c>
      <c r="B15" s="5" t="s">
        <v>73</v>
      </c>
      <c r="C15" s="134">
        <v>41</v>
      </c>
      <c r="D15" s="134">
        <v>24</v>
      </c>
      <c r="E15" s="149">
        <f t="shared" si="0"/>
        <v>0.58536585365853655</v>
      </c>
      <c r="F15" s="146">
        <v>0.70731707317073167</v>
      </c>
      <c r="G15" s="147">
        <v>0.1951219512195122</v>
      </c>
      <c r="H15" s="132">
        <v>0.68292682926829273</v>
      </c>
      <c r="I15" s="132">
        <v>0.82499999999999996</v>
      </c>
      <c r="J15" t="s">
        <v>164</v>
      </c>
      <c r="K15" s="1"/>
      <c r="L15" s="1"/>
    </row>
    <row r="16" spans="1:12" ht="17.25" thickBot="1" x14ac:dyDescent="0.35">
      <c r="A16" s="1" t="s">
        <v>39</v>
      </c>
      <c r="B16" s="5" t="s">
        <v>20</v>
      </c>
      <c r="C16" s="134">
        <v>114</v>
      </c>
      <c r="D16" s="134">
        <v>69</v>
      </c>
      <c r="E16" s="149">
        <f t="shared" si="0"/>
        <v>0.60526315789473684</v>
      </c>
      <c r="F16" s="146">
        <v>0.69421487603305787</v>
      </c>
      <c r="G16" s="147">
        <v>0.15702479338842976</v>
      </c>
      <c r="H16" s="132">
        <v>0.76315789473684215</v>
      </c>
      <c r="I16" s="132">
        <v>0.76237623762376239</v>
      </c>
      <c r="J16" t="s">
        <v>165</v>
      </c>
      <c r="K16" s="1"/>
      <c r="L16" s="1"/>
    </row>
    <row r="17" spans="1:12" ht="17.25" thickBot="1" x14ac:dyDescent="0.35">
      <c r="A17" s="1" t="s">
        <v>39</v>
      </c>
      <c r="B17" s="5" t="s">
        <v>24</v>
      </c>
      <c r="C17" s="134">
        <v>42</v>
      </c>
      <c r="D17" s="134">
        <v>23</v>
      </c>
      <c r="E17" s="149">
        <f t="shared" si="0"/>
        <v>0.54761904761904767</v>
      </c>
      <c r="F17" s="146">
        <v>0.88372093023255816</v>
      </c>
      <c r="G17" s="147">
        <v>6.9767441860465115E-2</v>
      </c>
      <c r="H17" s="132">
        <v>0.76190476190476186</v>
      </c>
      <c r="I17" s="132">
        <v>0.81818181818181823</v>
      </c>
      <c r="J17" t="s">
        <v>166</v>
      </c>
      <c r="K17" s="1"/>
      <c r="L17" s="1"/>
    </row>
    <row r="18" spans="1:12" ht="17.25" thickBot="1" x14ac:dyDescent="0.35">
      <c r="A18" s="1" t="s">
        <v>39</v>
      </c>
      <c r="B18" s="5" t="s">
        <v>154</v>
      </c>
      <c r="C18" s="134">
        <v>17</v>
      </c>
      <c r="D18" s="134">
        <v>7</v>
      </c>
      <c r="E18" s="149">
        <f t="shared" si="0"/>
        <v>0.41176470588235292</v>
      </c>
      <c r="F18" s="146">
        <v>0.88235294117647056</v>
      </c>
      <c r="G18" s="147">
        <v>5.8823529411764705E-2</v>
      </c>
      <c r="H18" s="132">
        <v>1</v>
      </c>
      <c r="I18" s="132">
        <v>0.66666666666666663</v>
      </c>
      <c r="J18" t="s">
        <v>167</v>
      </c>
      <c r="K18" s="1"/>
      <c r="L18" s="1"/>
    </row>
    <row r="19" spans="1:12" ht="17.25" thickBot="1" x14ac:dyDescent="0.35">
      <c r="A19" s="1" t="s">
        <v>39</v>
      </c>
      <c r="B19" s="5" t="s">
        <v>57</v>
      </c>
      <c r="C19" s="134">
        <v>82</v>
      </c>
      <c r="D19" s="134">
        <v>49</v>
      </c>
      <c r="E19" s="149">
        <f t="shared" si="0"/>
        <v>0.59756097560975607</v>
      </c>
      <c r="F19" s="146">
        <v>0.78823529411764703</v>
      </c>
      <c r="G19" s="147">
        <v>0.14117647058823529</v>
      </c>
      <c r="H19" s="132">
        <v>0.78048780487804881</v>
      </c>
      <c r="I19" s="132">
        <v>0.56164383561643838</v>
      </c>
      <c r="J19" t="s">
        <v>168</v>
      </c>
      <c r="K19" s="1"/>
      <c r="L19" s="1"/>
    </row>
    <row r="20" spans="1:12" ht="17.25" thickBot="1" x14ac:dyDescent="0.35">
      <c r="A20" s="1" t="s">
        <v>39</v>
      </c>
      <c r="B20" s="5" t="s">
        <v>29</v>
      </c>
      <c r="C20" s="134">
        <v>115</v>
      </c>
      <c r="D20" s="134">
        <v>66</v>
      </c>
      <c r="E20" s="149">
        <f t="shared" si="0"/>
        <v>0.57391304347826089</v>
      </c>
      <c r="F20" s="146">
        <v>0.73170731707317072</v>
      </c>
      <c r="G20" s="147">
        <v>0.17073170731707318</v>
      </c>
      <c r="H20" s="132">
        <v>0.77391304347826084</v>
      </c>
      <c r="I20" s="132">
        <v>0.76</v>
      </c>
      <c r="J20" t="s">
        <v>169</v>
      </c>
      <c r="K20" s="1"/>
      <c r="L20" s="1"/>
    </row>
    <row r="21" spans="1:12" ht="17.25" thickBot="1" x14ac:dyDescent="0.35">
      <c r="A21" s="1" t="s">
        <v>39</v>
      </c>
      <c r="B21" s="5" t="s">
        <v>32</v>
      </c>
      <c r="C21" s="134">
        <v>44</v>
      </c>
      <c r="D21" s="134">
        <v>24</v>
      </c>
      <c r="E21" s="149">
        <f t="shared" si="0"/>
        <v>0.54545454545454541</v>
      </c>
      <c r="F21" s="146">
        <v>0.72727272727272729</v>
      </c>
      <c r="G21" s="147">
        <v>0.15909090909090909</v>
      </c>
      <c r="H21" s="132">
        <v>0.68181818181818177</v>
      </c>
      <c r="I21" s="132">
        <v>0.83333333333333337</v>
      </c>
      <c r="J21" t="s">
        <v>170</v>
      </c>
      <c r="K21" s="1"/>
      <c r="L21" s="1"/>
    </row>
    <row r="22" spans="1:12" ht="17.25" thickBot="1" x14ac:dyDescent="0.35">
      <c r="A22" s="1" t="s">
        <v>40</v>
      </c>
      <c r="B22" s="5" t="s">
        <v>5</v>
      </c>
      <c r="C22" s="134">
        <v>53</v>
      </c>
      <c r="D22" s="134">
        <v>22</v>
      </c>
      <c r="E22" s="149">
        <f t="shared" si="0"/>
        <v>0.41509433962264153</v>
      </c>
      <c r="F22" s="146">
        <v>0.7592592592592593</v>
      </c>
      <c r="G22" s="147">
        <v>0.18518518518518517</v>
      </c>
      <c r="H22" s="132">
        <v>0.71698113207547165</v>
      </c>
      <c r="I22" s="132">
        <v>0.79245283018867929</v>
      </c>
      <c r="J22" t="s">
        <v>171</v>
      </c>
      <c r="K22" s="1"/>
      <c r="L22" s="1"/>
    </row>
    <row r="23" spans="1:12" ht="17.25" thickBot="1" x14ac:dyDescent="0.35">
      <c r="A23" s="1" t="s">
        <v>40</v>
      </c>
      <c r="B23" s="86" t="s">
        <v>58</v>
      </c>
      <c r="C23" s="134">
        <v>55</v>
      </c>
      <c r="D23" s="134">
        <v>33</v>
      </c>
      <c r="E23" s="149">
        <f t="shared" si="0"/>
        <v>0.6</v>
      </c>
      <c r="F23" s="146">
        <v>0.67272727272727273</v>
      </c>
      <c r="G23" s="147">
        <v>0.27272727272727271</v>
      </c>
      <c r="H23" s="132">
        <v>0.65454545454545454</v>
      </c>
      <c r="I23" s="132">
        <v>0.87272727272727268</v>
      </c>
      <c r="J23" t="s">
        <v>172</v>
      </c>
      <c r="K23" s="1"/>
      <c r="L23" s="1"/>
    </row>
    <row r="24" spans="1:12" ht="17.25" thickBot="1" x14ac:dyDescent="0.35">
      <c r="A24" s="1" t="s">
        <v>40</v>
      </c>
      <c r="B24" s="5" t="s">
        <v>6</v>
      </c>
      <c r="C24" s="134">
        <v>149</v>
      </c>
      <c r="D24" s="134">
        <v>104</v>
      </c>
      <c r="E24" s="149">
        <f t="shared" si="0"/>
        <v>0.69798657718120805</v>
      </c>
      <c r="F24" s="146">
        <v>0.8</v>
      </c>
      <c r="G24" s="147">
        <v>0.125</v>
      </c>
      <c r="H24" s="132">
        <v>0.83221476510067116</v>
      </c>
      <c r="I24" s="132">
        <v>0.74576271186440679</v>
      </c>
      <c r="J24" t="s">
        <v>173</v>
      </c>
      <c r="K24" s="1"/>
      <c r="L24" s="1"/>
    </row>
    <row r="25" spans="1:12" ht="17.25" thickBot="1" x14ac:dyDescent="0.35">
      <c r="A25" s="1" t="s">
        <v>40</v>
      </c>
      <c r="B25" s="5" t="s">
        <v>13</v>
      </c>
      <c r="C25" s="134">
        <v>85</v>
      </c>
      <c r="D25" s="134">
        <v>42</v>
      </c>
      <c r="E25" s="149">
        <f t="shared" si="0"/>
        <v>0.49411764705882355</v>
      </c>
      <c r="F25" s="146">
        <v>0.7142857142857143</v>
      </c>
      <c r="G25" s="147">
        <v>0.23076923076923078</v>
      </c>
      <c r="H25" s="132">
        <v>0.61176470588235299</v>
      </c>
      <c r="I25" s="132">
        <v>0.66233766233766234</v>
      </c>
      <c r="J25" t="s">
        <v>174</v>
      </c>
      <c r="K25" s="71"/>
      <c r="L25" s="71"/>
    </row>
    <row r="26" spans="1:12" ht="17.25" thickBot="1" x14ac:dyDescent="0.35">
      <c r="A26" s="1" t="s">
        <v>40</v>
      </c>
      <c r="B26" s="5" t="s">
        <v>152</v>
      </c>
      <c r="C26" s="134">
        <v>62</v>
      </c>
      <c r="D26" s="134">
        <v>28</v>
      </c>
      <c r="E26" s="149">
        <f t="shared" si="0"/>
        <v>0.45161290322580644</v>
      </c>
      <c r="F26" s="146">
        <v>0.65079365079365081</v>
      </c>
      <c r="G26" s="147">
        <v>0.23809523809523808</v>
      </c>
      <c r="H26" s="132">
        <v>0.72580645161290325</v>
      </c>
      <c r="I26" s="132">
        <v>0.87037037037037035</v>
      </c>
      <c r="J26" t="s">
        <v>175</v>
      </c>
      <c r="K26" s="71"/>
      <c r="L26" s="71"/>
    </row>
    <row r="27" spans="1:12" ht="17.25" thickBot="1" x14ac:dyDescent="0.35">
      <c r="A27" s="1" t="s">
        <v>40</v>
      </c>
      <c r="B27" s="5" t="s">
        <v>15</v>
      </c>
      <c r="C27" s="134">
        <v>109</v>
      </c>
      <c r="D27" s="134">
        <v>66</v>
      </c>
      <c r="E27" s="149">
        <f t="shared" si="0"/>
        <v>0.60550458715596334</v>
      </c>
      <c r="F27" s="146">
        <v>0.76470588235294112</v>
      </c>
      <c r="G27" s="147">
        <v>0.13445378151260504</v>
      </c>
      <c r="H27" s="132">
        <v>0.8165137614678899</v>
      </c>
      <c r="I27" s="132">
        <v>0.77173913043478259</v>
      </c>
      <c r="J27" t="s">
        <v>176</v>
      </c>
      <c r="K27" s="71"/>
      <c r="L27" s="71"/>
    </row>
    <row r="28" spans="1:12" ht="17.25" thickBot="1" x14ac:dyDescent="0.35">
      <c r="A28" s="1" t="s">
        <v>40</v>
      </c>
      <c r="B28" s="5" t="s">
        <v>153</v>
      </c>
      <c r="C28" s="134">
        <v>28</v>
      </c>
      <c r="D28" s="134">
        <v>16</v>
      </c>
      <c r="E28" s="149">
        <f t="shared" si="0"/>
        <v>0.5714285714285714</v>
      </c>
      <c r="F28" s="146">
        <v>0.6071428571428571</v>
      </c>
      <c r="G28" s="147">
        <v>0.2857142857142857</v>
      </c>
      <c r="H28" s="132">
        <v>0.5714285714285714</v>
      </c>
      <c r="I28" s="132">
        <v>0.8214285714285714</v>
      </c>
      <c r="J28" t="s">
        <v>177</v>
      </c>
      <c r="K28" s="71"/>
      <c r="L28" s="71"/>
    </row>
    <row r="29" spans="1:12" ht="17.25" thickBot="1" x14ac:dyDescent="0.35">
      <c r="A29" s="1" t="s">
        <v>40</v>
      </c>
      <c r="B29" s="5" t="s">
        <v>215</v>
      </c>
      <c r="C29" s="134">
        <v>20</v>
      </c>
      <c r="D29" s="134">
        <v>7</v>
      </c>
      <c r="E29" s="149">
        <f t="shared" si="0"/>
        <v>0.35</v>
      </c>
      <c r="F29" s="146">
        <v>0.7</v>
      </c>
      <c r="G29" s="147">
        <v>0.15</v>
      </c>
      <c r="H29" s="132">
        <v>0.55000000000000004</v>
      </c>
      <c r="I29" s="132">
        <v>0.80952380952380953</v>
      </c>
      <c r="J29" s="175" t="s">
        <v>216</v>
      </c>
      <c r="K29" s="71"/>
      <c r="L29" s="71"/>
    </row>
    <row r="30" spans="1:12" ht="17.25" thickBot="1" x14ac:dyDescent="0.35">
      <c r="A30" s="1" t="s">
        <v>40</v>
      </c>
      <c r="B30" s="5" t="s">
        <v>16</v>
      </c>
      <c r="C30" s="134">
        <v>192</v>
      </c>
      <c r="D30" s="134">
        <v>124</v>
      </c>
      <c r="E30" s="149">
        <f t="shared" si="0"/>
        <v>0.64583333333333337</v>
      </c>
      <c r="F30" s="146">
        <v>0.77033492822966509</v>
      </c>
      <c r="G30" s="147">
        <v>0.16666666666666666</v>
      </c>
      <c r="H30" s="132">
        <v>0.79057591623036649</v>
      </c>
      <c r="I30" s="132">
        <v>0.88961038961038963</v>
      </c>
      <c r="J30" t="s">
        <v>178</v>
      </c>
      <c r="K30" s="71"/>
      <c r="L30" s="71"/>
    </row>
    <row r="31" spans="1:12" ht="17.25" thickBot="1" x14ac:dyDescent="0.35">
      <c r="A31" s="1" t="s">
        <v>40</v>
      </c>
      <c r="B31" s="5" t="s">
        <v>199</v>
      </c>
      <c r="C31" s="134">
        <v>20</v>
      </c>
      <c r="D31" s="134">
        <v>7</v>
      </c>
      <c r="E31" s="149">
        <f t="shared" si="0"/>
        <v>0.35</v>
      </c>
      <c r="F31" s="146">
        <v>0.65</v>
      </c>
      <c r="G31" s="147">
        <v>0.25</v>
      </c>
      <c r="H31" s="132">
        <v>0.75</v>
      </c>
      <c r="I31" s="132">
        <v>0.85</v>
      </c>
      <c r="J31" s="175" t="s">
        <v>200</v>
      </c>
      <c r="K31" s="71"/>
      <c r="L31" s="71"/>
    </row>
    <row r="32" spans="1:12" ht="17.25" thickBot="1" x14ac:dyDescent="0.35">
      <c r="A32" s="1" t="s">
        <v>40</v>
      </c>
      <c r="B32" s="5" t="s">
        <v>23</v>
      </c>
      <c r="C32" s="134">
        <v>228</v>
      </c>
      <c r="D32" s="134">
        <v>153</v>
      </c>
      <c r="E32" s="149">
        <f t="shared" si="0"/>
        <v>0.67105263157894735</v>
      </c>
      <c r="F32" s="146">
        <v>0.75103734439834025</v>
      </c>
      <c r="G32" s="147">
        <v>0.15352697095435686</v>
      </c>
      <c r="H32" s="132">
        <v>0.78947368421052633</v>
      </c>
      <c r="I32" s="132">
        <v>0.84491978609625673</v>
      </c>
      <c r="J32" t="s">
        <v>179</v>
      </c>
      <c r="K32" s="71"/>
      <c r="L32" s="71"/>
    </row>
    <row r="33" spans="1:12" ht="17.25" thickBot="1" x14ac:dyDescent="0.35">
      <c r="A33" s="1" t="s">
        <v>40</v>
      </c>
      <c r="B33" s="5" t="s">
        <v>26</v>
      </c>
      <c r="C33" s="134">
        <v>75</v>
      </c>
      <c r="D33" s="134">
        <v>32</v>
      </c>
      <c r="E33" s="149">
        <f t="shared" si="0"/>
        <v>0.42666666666666669</v>
      </c>
      <c r="F33" s="146">
        <v>0.67948717948717952</v>
      </c>
      <c r="G33" s="147">
        <v>0.20512820512820512</v>
      </c>
      <c r="H33" s="132">
        <v>0.66666666666666663</v>
      </c>
      <c r="I33" s="132">
        <v>0.87301587301587302</v>
      </c>
      <c r="J33" t="s">
        <v>180</v>
      </c>
      <c r="K33" s="71"/>
      <c r="L33" s="71"/>
    </row>
    <row r="34" spans="1:12" ht="17.25" thickBot="1" x14ac:dyDescent="0.35">
      <c r="A34" s="1" t="s">
        <v>40</v>
      </c>
      <c r="B34" s="5" t="s">
        <v>27</v>
      </c>
      <c r="C34" s="134">
        <v>1</v>
      </c>
      <c r="D34" s="134">
        <v>0</v>
      </c>
      <c r="E34" s="149">
        <f t="shared" si="0"/>
        <v>0</v>
      </c>
      <c r="F34" s="146">
        <v>0</v>
      </c>
      <c r="G34" s="147">
        <v>1</v>
      </c>
      <c r="H34" s="132">
        <v>0</v>
      </c>
      <c r="I34" s="132">
        <v>0</v>
      </c>
      <c r="J34" t="s">
        <v>181</v>
      </c>
      <c r="K34" s="71"/>
      <c r="L34" s="71"/>
    </row>
    <row r="35" spans="1:12" ht="17.25" thickBot="1" x14ac:dyDescent="0.35">
      <c r="A35" s="1" t="s">
        <v>40</v>
      </c>
      <c r="B35" s="5" t="s">
        <v>30</v>
      </c>
      <c r="C35" s="134">
        <v>52</v>
      </c>
      <c r="D35" s="134">
        <v>29</v>
      </c>
      <c r="E35" s="149">
        <f t="shared" si="0"/>
        <v>0.55769230769230771</v>
      </c>
      <c r="F35" s="146">
        <v>0.77358490566037741</v>
      </c>
      <c r="G35" s="147">
        <v>0.16981132075471697</v>
      </c>
      <c r="H35" s="132">
        <v>0.71153846153846156</v>
      </c>
      <c r="I35" s="132">
        <v>0.87234042553191493</v>
      </c>
      <c r="J35" t="s">
        <v>182</v>
      </c>
      <c r="K35" s="71"/>
      <c r="L35" s="71"/>
    </row>
    <row r="36" spans="1:12" ht="17.25" thickBot="1" x14ac:dyDescent="0.35">
      <c r="A36" s="1" t="s">
        <v>41</v>
      </c>
      <c r="B36" s="5" t="s">
        <v>72</v>
      </c>
      <c r="C36" s="134">
        <v>21</v>
      </c>
      <c r="D36" s="134">
        <v>11</v>
      </c>
      <c r="E36" s="149">
        <f t="shared" si="0"/>
        <v>0.52380952380952384</v>
      </c>
      <c r="F36" s="146">
        <v>0.80952380952380953</v>
      </c>
      <c r="G36" s="147">
        <v>9.5238095238095233E-2</v>
      </c>
      <c r="H36" s="132">
        <v>0.8571428571428571</v>
      </c>
      <c r="I36" s="132">
        <v>0.95238095238095233</v>
      </c>
      <c r="J36" t="s">
        <v>183</v>
      </c>
      <c r="K36" s="1"/>
      <c r="L36" s="1"/>
    </row>
    <row r="37" spans="1:12" ht="17.25" thickBot="1" x14ac:dyDescent="0.35">
      <c r="A37" s="1" t="s">
        <v>41</v>
      </c>
      <c r="B37" s="5" t="s">
        <v>217</v>
      </c>
      <c r="C37" s="134">
        <v>1</v>
      </c>
      <c r="D37" s="134">
        <v>0</v>
      </c>
      <c r="E37" s="149">
        <f t="shared" si="0"/>
        <v>0</v>
      </c>
      <c r="F37" s="146">
        <v>0</v>
      </c>
      <c r="G37" s="147">
        <v>0</v>
      </c>
      <c r="H37" s="132">
        <v>1</v>
      </c>
      <c r="I37" s="132">
        <v>1</v>
      </c>
      <c r="J37" s="175" t="s">
        <v>218</v>
      </c>
      <c r="K37" s="1"/>
      <c r="L37" s="1"/>
    </row>
    <row r="38" spans="1:12" ht="17.25" thickBot="1" x14ac:dyDescent="0.35">
      <c r="A38" s="1" t="s">
        <v>41</v>
      </c>
      <c r="B38" s="5" t="s">
        <v>8</v>
      </c>
      <c r="C38" s="134">
        <v>53</v>
      </c>
      <c r="D38" s="134">
        <v>22</v>
      </c>
      <c r="E38" s="149">
        <f t="shared" si="0"/>
        <v>0.41509433962264153</v>
      </c>
      <c r="F38" s="146">
        <v>0.67924528301886788</v>
      </c>
      <c r="G38" s="147">
        <v>0.20754716981132076</v>
      </c>
      <c r="H38" s="132">
        <v>0.62264150943396224</v>
      </c>
      <c r="I38" s="132">
        <v>0.65217391304347827</v>
      </c>
      <c r="J38" t="s">
        <v>184</v>
      </c>
      <c r="K38" s="1"/>
      <c r="L38" s="1"/>
    </row>
    <row r="39" spans="1:12" ht="17.25" thickBot="1" x14ac:dyDescent="0.35">
      <c r="A39" s="1" t="s">
        <v>41</v>
      </c>
      <c r="B39" s="5" t="s">
        <v>9</v>
      </c>
      <c r="C39" s="134">
        <v>39</v>
      </c>
      <c r="D39" s="134">
        <v>26</v>
      </c>
      <c r="E39" s="149">
        <f t="shared" si="0"/>
        <v>0.66666666666666663</v>
      </c>
      <c r="F39" s="146">
        <v>0.66666666666666663</v>
      </c>
      <c r="G39" s="147">
        <v>0.20512820512820512</v>
      </c>
      <c r="H39" s="132">
        <v>0.58974358974358976</v>
      </c>
      <c r="I39" s="132">
        <v>0.66666666666666663</v>
      </c>
      <c r="J39" t="s">
        <v>185</v>
      </c>
      <c r="K39" s="1"/>
      <c r="L39" s="1"/>
    </row>
    <row r="40" spans="1:12" ht="17.25" thickBot="1" x14ac:dyDescent="0.35">
      <c r="A40" s="1" t="s">
        <v>41</v>
      </c>
      <c r="B40" s="5" t="s">
        <v>10</v>
      </c>
      <c r="C40" s="134">
        <v>99</v>
      </c>
      <c r="D40" s="134">
        <v>67</v>
      </c>
      <c r="E40" s="149">
        <f t="shared" si="0"/>
        <v>0.6767676767676768</v>
      </c>
      <c r="F40" s="146">
        <v>0.839622641509434</v>
      </c>
      <c r="G40" s="147">
        <v>0.11320754716981132</v>
      </c>
      <c r="H40" s="132">
        <v>0.79797979797979801</v>
      </c>
      <c r="I40" s="132">
        <v>0.90588235294117647</v>
      </c>
      <c r="J40" t="s">
        <v>186</v>
      </c>
      <c r="K40" s="1"/>
      <c r="L40" s="1"/>
    </row>
    <row r="41" spans="1:12" ht="17.25" thickBot="1" x14ac:dyDescent="0.35">
      <c r="A41" s="1" t="s">
        <v>41</v>
      </c>
      <c r="B41" s="5" t="s">
        <v>70</v>
      </c>
      <c r="C41" s="134">
        <v>20</v>
      </c>
      <c r="D41" s="134">
        <v>10</v>
      </c>
      <c r="E41" s="149">
        <f t="shared" si="0"/>
        <v>0.5</v>
      </c>
      <c r="F41" s="146">
        <v>0.65</v>
      </c>
      <c r="G41" s="147">
        <v>0.2</v>
      </c>
      <c r="H41" s="132">
        <v>0.6</v>
      </c>
      <c r="I41" s="132">
        <v>0.8</v>
      </c>
      <c r="J41" t="s">
        <v>187</v>
      </c>
      <c r="K41" s="1"/>
      <c r="L41" s="1"/>
    </row>
    <row r="42" spans="1:12" ht="17.25" thickBot="1" x14ac:dyDescent="0.35">
      <c r="A42" s="1" t="s">
        <v>41</v>
      </c>
      <c r="B42" s="5" t="s">
        <v>14</v>
      </c>
      <c r="C42" s="134">
        <v>64</v>
      </c>
      <c r="D42" s="134">
        <v>32</v>
      </c>
      <c r="E42" s="149">
        <f t="shared" si="0"/>
        <v>0.5</v>
      </c>
      <c r="F42" s="146">
        <v>0.64615384615384619</v>
      </c>
      <c r="G42" s="147">
        <v>0.2153846153846154</v>
      </c>
      <c r="H42" s="132">
        <v>0.71875</v>
      </c>
      <c r="I42" s="132">
        <v>0.8</v>
      </c>
      <c r="J42" t="s">
        <v>188</v>
      </c>
      <c r="K42" s="1"/>
      <c r="L42" s="1"/>
    </row>
    <row r="43" spans="1:12" ht="17.25" thickBot="1" x14ac:dyDescent="0.35">
      <c r="A43" s="1" t="s">
        <v>41</v>
      </c>
      <c r="B43" s="5" t="s">
        <v>17</v>
      </c>
      <c r="C43" s="134">
        <v>186</v>
      </c>
      <c r="D43" s="134">
        <v>107</v>
      </c>
      <c r="E43" s="149">
        <f t="shared" si="0"/>
        <v>0.57526881720430112</v>
      </c>
      <c r="F43" s="146">
        <v>0.67179487179487174</v>
      </c>
      <c r="G43" s="147">
        <v>0.15897435897435896</v>
      </c>
      <c r="H43" s="132">
        <v>0.61290322580645162</v>
      </c>
      <c r="I43" s="132">
        <v>0.75155279503105588</v>
      </c>
      <c r="J43" t="s">
        <v>189</v>
      </c>
      <c r="K43" s="1"/>
      <c r="L43" s="1"/>
    </row>
    <row r="44" spans="1:12" ht="17.25" thickBot="1" x14ac:dyDescent="0.35">
      <c r="A44" s="1" t="s">
        <v>41</v>
      </c>
      <c r="B44" s="5" t="s">
        <v>19</v>
      </c>
      <c r="C44" s="134">
        <v>57</v>
      </c>
      <c r="D44" s="134">
        <v>32</v>
      </c>
      <c r="E44" s="149">
        <f t="shared" si="0"/>
        <v>0.56140350877192979</v>
      </c>
      <c r="F44" s="146">
        <v>0.76271186440677963</v>
      </c>
      <c r="G44" s="147">
        <v>0.20338983050847459</v>
      </c>
      <c r="H44" s="132">
        <v>0.78947368421052633</v>
      </c>
      <c r="I44" s="132">
        <v>0.73584905660377353</v>
      </c>
      <c r="J44" t="s">
        <v>190</v>
      </c>
      <c r="K44" s="1"/>
      <c r="L44" s="1"/>
    </row>
    <row r="45" spans="1:12" ht="17.25" thickBot="1" x14ac:dyDescent="0.35">
      <c r="A45" s="1" t="s">
        <v>41</v>
      </c>
      <c r="B45" s="5" t="s">
        <v>150</v>
      </c>
      <c r="C45" s="134">
        <v>48</v>
      </c>
      <c r="D45" s="134">
        <v>14</v>
      </c>
      <c r="E45" s="149">
        <f t="shared" si="0"/>
        <v>0.29166666666666669</v>
      </c>
      <c r="F45" s="146">
        <v>0.55102040816326525</v>
      </c>
      <c r="G45" s="147">
        <v>0.34693877551020408</v>
      </c>
      <c r="H45" s="132">
        <v>0.58333333333333337</v>
      </c>
      <c r="I45" s="132">
        <v>0.69767441860465118</v>
      </c>
      <c r="J45" t="s">
        <v>191</v>
      </c>
      <c r="K45" s="1"/>
      <c r="L45" s="1"/>
    </row>
    <row r="46" spans="1:12" ht="17.25" thickBot="1" x14ac:dyDescent="0.35">
      <c r="A46" s="1" t="s">
        <v>41</v>
      </c>
      <c r="B46" s="5" t="s">
        <v>22</v>
      </c>
      <c r="C46" s="134">
        <v>51</v>
      </c>
      <c r="D46" s="134">
        <v>19</v>
      </c>
      <c r="E46" s="149">
        <f t="shared" si="0"/>
        <v>0.37254901960784315</v>
      </c>
      <c r="F46" s="146">
        <v>0.79245283018867929</v>
      </c>
      <c r="G46" s="147">
        <v>9.4339622641509441E-2</v>
      </c>
      <c r="H46" s="132">
        <v>0.72549019607843135</v>
      </c>
      <c r="I46" s="132">
        <v>0.76</v>
      </c>
      <c r="J46" t="s">
        <v>192</v>
      </c>
      <c r="K46" s="1"/>
      <c r="L46" s="1"/>
    </row>
    <row r="47" spans="1:12" ht="17.25" thickBot="1" x14ac:dyDescent="0.35">
      <c r="A47" s="1" t="s">
        <v>41</v>
      </c>
      <c r="B47" s="6" t="s">
        <v>28</v>
      </c>
      <c r="C47" s="134">
        <v>129</v>
      </c>
      <c r="D47" s="134">
        <v>87</v>
      </c>
      <c r="E47" s="149">
        <f t="shared" si="0"/>
        <v>0.67441860465116277</v>
      </c>
      <c r="F47" s="146">
        <v>0.73049645390070927</v>
      </c>
      <c r="G47" s="147">
        <v>0.13475177304964539</v>
      </c>
      <c r="H47" s="132">
        <v>0.86046511627906974</v>
      </c>
      <c r="I47" s="132">
        <v>0.71962616822429903</v>
      </c>
      <c r="J47" t="s">
        <v>193</v>
      </c>
      <c r="K47" s="1"/>
      <c r="L47" s="1"/>
    </row>
    <row r="48" spans="1:12" ht="17.25" thickBot="1" x14ac:dyDescent="0.35">
      <c r="A48" s="1" t="s">
        <v>41</v>
      </c>
      <c r="B48" s="6" t="s">
        <v>71</v>
      </c>
      <c r="C48" s="134">
        <v>33</v>
      </c>
      <c r="D48" s="134">
        <v>21</v>
      </c>
      <c r="E48" s="149">
        <f t="shared" si="0"/>
        <v>0.63636363636363635</v>
      </c>
      <c r="F48" s="146">
        <v>0.75757575757575757</v>
      </c>
      <c r="G48" s="147">
        <v>0.21212121212121213</v>
      </c>
      <c r="H48" s="132">
        <v>0.69696969696969702</v>
      </c>
      <c r="I48" s="132">
        <v>0.84615384615384615</v>
      </c>
      <c r="J48" t="s">
        <v>194</v>
      </c>
      <c r="K48" s="1"/>
      <c r="L48" s="1"/>
    </row>
    <row r="49" spans="1:12" ht="17.25" thickBot="1" x14ac:dyDescent="0.35">
      <c r="A49" s="1" t="s">
        <v>41</v>
      </c>
      <c r="B49" s="167" t="s">
        <v>31</v>
      </c>
      <c r="C49" s="134">
        <v>148</v>
      </c>
      <c r="D49" s="134">
        <v>98</v>
      </c>
      <c r="E49" s="149">
        <f t="shared" si="0"/>
        <v>0.66216216216216217</v>
      </c>
      <c r="F49" s="146">
        <v>0.76249999999999996</v>
      </c>
      <c r="G49" s="147">
        <v>0.10625</v>
      </c>
      <c r="H49" s="132">
        <v>0.83783783783783783</v>
      </c>
      <c r="I49" s="132">
        <v>0.79844961240310075</v>
      </c>
      <c r="J49" t="s">
        <v>195</v>
      </c>
      <c r="K49" s="1"/>
      <c r="L49" s="1"/>
    </row>
    <row r="50" spans="1:12" ht="17.25" thickBot="1" x14ac:dyDescent="0.35">
      <c r="A50" s="1" t="s">
        <v>41</v>
      </c>
      <c r="B50" s="166" t="s">
        <v>151</v>
      </c>
      <c r="C50" s="134">
        <v>21</v>
      </c>
      <c r="D50" s="134">
        <v>7</v>
      </c>
      <c r="E50" s="149">
        <f t="shared" si="0"/>
        <v>0.33333333333333331</v>
      </c>
      <c r="F50" s="146">
        <v>0.36363636363636365</v>
      </c>
      <c r="G50" s="147">
        <v>0.40909090909090912</v>
      </c>
      <c r="H50" s="132">
        <v>0.61904761904761907</v>
      </c>
      <c r="I50" s="132">
        <v>0.9</v>
      </c>
      <c r="J50" s="145" t="s">
        <v>196</v>
      </c>
      <c r="K50" s="1"/>
      <c r="L50" s="1"/>
    </row>
    <row r="51" spans="1:12" ht="17.25" thickBot="1" x14ac:dyDescent="0.35">
      <c r="B51" s="7" t="s">
        <v>34</v>
      </c>
      <c r="C51" s="152">
        <f>SUM(C3:C50)</f>
        <v>3365</v>
      </c>
      <c r="D51" s="151">
        <f>SUM(D3:D50)</f>
        <v>1929</v>
      </c>
      <c r="E51" s="150">
        <f>D51/C51</f>
        <v>0.57325408618127782</v>
      </c>
      <c r="F51" s="148">
        <f>AVERAGE(F3:F50)</f>
        <v>0.68687906720438041</v>
      </c>
      <c r="G51" s="148">
        <f>AVERAGE(G3:G50)</f>
        <v>0.20333767155813212</v>
      </c>
      <c r="H51" s="133">
        <f>AVERAGE(H3:H50)</f>
        <v>0.68468485005164592</v>
      </c>
      <c r="I51" s="133">
        <f>AVERAGE(I3:I50)</f>
        <v>0.76491886240333529</v>
      </c>
      <c r="J51"/>
      <c r="K51" s="1"/>
      <c r="L51" s="1"/>
    </row>
    <row r="52" spans="1:12" x14ac:dyDescent="0.3">
      <c r="K52" s="1"/>
      <c r="L52" s="1"/>
    </row>
    <row r="53" spans="1:12" x14ac:dyDescent="0.3">
      <c r="A53" s="1" t="s">
        <v>136</v>
      </c>
    </row>
    <row r="54" spans="1:12" x14ac:dyDescent="0.3">
      <c r="A54" s="1" t="s">
        <v>137</v>
      </c>
    </row>
    <row r="55" spans="1:12" x14ac:dyDescent="0.3">
      <c r="A55" s="1" t="s">
        <v>140</v>
      </c>
    </row>
    <row r="56" spans="1:12" x14ac:dyDescent="0.3">
      <c r="A56" s="1" t="s">
        <v>141</v>
      </c>
    </row>
  </sheetData>
  <sortState ref="A3:Y40">
    <sortCondition ref="A3:A40"/>
  </sortState>
  <mergeCells count="1">
    <mergeCell ref="C1:I1"/>
  </mergeCells>
  <phoneticPr fontId="7" type="noConversion"/>
  <printOptions horizontalCentered="1"/>
  <pageMargins left="0.25" right="0.25" top="1.08" bottom="1" header="0.5" footer="0.5"/>
  <pageSetup orientation="landscape" r:id="rId1"/>
  <headerFooter alignWithMargins="0">
    <oddHeader>&amp;C&amp;"Century Gothic,Regular"&amp;14VALLEY MEDICAL GROUP
QUALITY REPORTING DASHBOARD 1Q2014</oddHeader>
    <oddFooter>&amp;R&amp;"Century Gothic,Italic"Confidential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8" zoomScaleNormal="100" workbookViewId="0">
      <selection activeCell="I25" sqref="I25"/>
    </sheetView>
  </sheetViews>
  <sheetFormatPr defaultRowHeight="17.25" x14ac:dyDescent="0.3"/>
  <cols>
    <col min="1" max="1" width="9.140625" style="1"/>
    <col min="2" max="2" width="24.140625" style="18" customWidth="1"/>
    <col min="3" max="3" width="11.140625" style="21" customWidth="1"/>
    <col min="4" max="4" width="14.28515625" style="24" customWidth="1"/>
    <col min="5" max="5" width="16.7109375" style="24" customWidth="1"/>
    <col min="6" max="6" width="10.42578125" style="23" customWidth="1"/>
    <col min="7" max="7" width="8.7109375" style="38" customWidth="1"/>
    <col min="8" max="10" width="10.42578125" style="10" customWidth="1"/>
    <col min="11" max="11" width="11.85546875" style="1" customWidth="1"/>
    <col min="12" max="12" width="9.140625" style="1"/>
    <col min="13" max="16384" width="9.140625" style="10"/>
  </cols>
  <sheetData>
    <row r="1" spans="1:12" x14ac:dyDescent="0.3">
      <c r="B1" s="44"/>
      <c r="C1" s="187" t="s">
        <v>35</v>
      </c>
      <c r="D1" s="188"/>
      <c r="E1" s="189"/>
      <c r="F1" s="187" t="s">
        <v>59</v>
      </c>
      <c r="G1" s="188"/>
      <c r="H1" s="189"/>
      <c r="I1" s="188" t="s">
        <v>60</v>
      </c>
      <c r="J1" s="189"/>
    </row>
    <row r="2" spans="1:12" ht="18" thickBot="1" x14ac:dyDescent="0.35">
      <c r="A2" s="2" t="s">
        <v>56</v>
      </c>
      <c r="B2" s="45" t="s">
        <v>1</v>
      </c>
      <c r="C2" s="26" t="s">
        <v>36</v>
      </c>
      <c r="D2" s="46" t="s">
        <v>61</v>
      </c>
      <c r="E2" s="47" t="s">
        <v>62</v>
      </c>
      <c r="F2" s="27" t="s">
        <v>37</v>
      </c>
      <c r="G2" s="37" t="s">
        <v>49</v>
      </c>
      <c r="H2" s="48" t="s">
        <v>50</v>
      </c>
      <c r="I2" s="36" t="s">
        <v>49</v>
      </c>
      <c r="J2" s="70" t="s">
        <v>50</v>
      </c>
      <c r="K2" s="2"/>
      <c r="L2" s="2"/>
    </row>
    <row r="3" spans="1:12" ht="18" thickBot="1" x14ac:dyDescent="0.35">
      <c r="A3" s="1" t="s">
        <v>38</v>
      </c>
      <c r="B3" s="11" t="s">
        <v>4</v>
      </c>
      <c r="C3" s="29"/>
      <c r="D3" s="30"/>
      <c r="E3" s="39"/>
      <c r="F3" s="29">
        <v>2443</v>
      </c>
      <c r="G3" s="42">
        <v>12</v>
      </c>
      <c r="H3" s="43">
        <f>(G3/F3)*1000</f>
        <v>4.9119934506753991</v>
      </c>
      <c r="I3" s="29">
        <v>11</v>
      </c>
      <c r="J3" s="43">
        <f>(I3/F3)*1000</f>
        <v>4.5026606631191157</v>
      </c>
      <c r="K3" s="175" t="s">
        <v>155</v>
      </c>
      <c r="L3" t="s">
        <v>203</v>
      </c>
    </row>
    <row r="4" spans="1:12" ht="18" thickBot="1" x14ac:dyDescent="0.35">
      <c r="A4" s="1" t="s">
        <v>38</v>
      </c>
      <c r="B4" s="3" t="s">
        <v>213</v>
      </c>
      <c r="C4" s="29"/>
      <c r="D4" s="176"/>
      <c r="E4" s="177"/>
      <c r="F4" s="29">
        <v>662</v>
      </c>
      <c r="G4" s="42">
        <v>3</v>
      </c>
      <c r="H4" s="43">
        <f t="shared" ref="H4:H50" si="0">(G4/F4)*1000</f>
        <v>4.5317220543806647</v>
      </c>
      <c r="I4" s="29">
        <v>14</v>
      </c>
      <c r="J4" s="43">
        <f>(I4/F4)*1000</f>
        <v>21.148036253776436</v>
      </c>
      <c r="K4" t="s">
        <v>214</v>
      </c>
      <c r="L4" t="s">
        <v>214</v>
      </c>
    </row>
    <row r="5" spans="1:12" ht="18" thickBot="1" x14ac:dyDescent="0.35">
      <c r="A5" s="1" t="s">
        <v>38</v>
      </c>
      <c r="B5" s="12" t="s">
        <v>12</v>
      </c>
      <c r="C5" s="29"/>
      <c r="D5" s="28"/>
      <c r="E5" s="40"/>
      <c r="F5" s="29">
        <v>2624</v>
      </c>
      <c r="G5" s="42">
        <v>9</v>
      </c>
      <c r="H5" s="43">
        <f t="shared" si="0"/>
        <v>3.4298780487804876</v>
      </c>
      <c r="I5" s="29">
        <v>8</v>
      </c>
      <c r="J5" s="43">
        <f t="shared" ref="J5:J50" si="1">(I5/F5)*1000</f>
        <v>3.0487804878048781</v>
      </c>
      <c r="K5" t="s">
        <v>156</v>
      </c>
      <c r="L5" t="s">
        <v>156</v>
      </c>
    </row>
    <row r="6" spans="1:12" ht="18" thickBot="1" x14ac:dyDescent="0.35">
      <c r="A6" s="1" t="s">
        <v>38</v>
      </c>
      <c r="B6" s="12" t="s">
        <v>18</v>
      </c>
      <c r="C6" s="29"/>
      <c r="D6" s="28"/>
      <c r="E6" s="40"/>
      <c r="F6" s="29">
        <v>2883</v>
      </c>
      <c r="G6" s="42">
        <v>3</v>
      </c>
      <c r="H6" s="43">
        <f t="shared" si="0"/>
        <v>1.0405827263267431</v>
      </c>
      <c r="I6" s="29">
        <v>10</v>
      </c>
      <c r="J6" s="43">
        <f t="shared" si="1"/>
        <v>3.46860908775581</v>
      </c>
      <c r="K6" t="s">
        <v>157</v>
      </c>
      <c r="L6" t="s">
        <v>157</v>
      </c>
    </row>
    <row r="7" spans="1:12" ht="18" thickBot="1" x14ac:dyDescent="0.35">
      <c r="A7" s="1" t="s">
        <v>38</v>
      </c>
      <c r="B7" s="12" t="s">
        <v>21</v>
      </c>
      <c r="C7" s="29"/>
      <c r="D7" s="28"/>
      <c r="E7" s="40"/>
      <c r="F7" s="29">
        <v>2895</v>
      </c>
      <c r="G7" s="42">
        <v>13</v>
      </c>
      <c r="H7" s="43">
        <f t="shared" si="0"/>
        <v>4.4905008635578589</v>
      </c>
      <c r="I7" s="29">
        <v>19</v>
      </c>
      <c r="J7" s="43">
        <f t="shared" si="1"/>
        <v>6.5630397236614852</v>
      </c>
      <c r="K7" t="s">
        <v>158</v>
      </c>
      <c r="L7" t="s">
        <v>158</v>
      </c>
    </row>
    <row r="8" spans="1:12" ht="18" thickBot="1" x14ac:dyDescent="0.35">
      <c r="A8" s="1" t="s">
        <v>38</v>
      </c>
      <c r="B8" s="12" t="s">
        <v>25</v>
      </c>
      <c r="C8" s="29"/>
      <c r="D8" s="28"/>
      <c r="E8" s="40"/>
      <c r="F8" s="29">
        <v>2575</v>
      </c>
      <c r="G8" s="42">
        <v>7</v>
      </c>
      <c r="H8" s="43">
        <f t="shared" si="0"/>
        <v>2.7184466019417477</v>
      </c>
      <c r="I8" s="29">
        <v>18</v>
      </c>
      <c r="J8" s="43">
        <f t="shared" si="1"/>
        <v>6.9902912621359228</v>
      </c>
      <c r="K8" t="s">
        <v>159</v>
      </c>
      <c r="L8" t="s">
        <v>159</v>
      </c>
    </row>
    <row r="9" spans="1:12" ht="18" thickBot="1" x14ac:dyDescent="0.35">
      <c r="A9" s="1" t="s">
        <v>38</v>
      </c>
      <c r="B9" s="5" t="s">
        <v>197</v>
      </c>
      <c r="C9" s="29"/>
      <c r="D9" s="28"/>
      <c r="E9" s="40"/>
      <c r="F9" s="29">
        <v>1745</v>
      </c>
      <c r="G9" s="42">
        <v>9</v>
      </c>
      <c r="H9" s="43">
        <f t="shared" si="0"/>
        <v>5.1575931232091685</v>
      </c>
      <c r="I9" s="29">
        <v>11</v>
      </c>
      <c r="J9" s="43">
        <f t="shared" si="1"/>
        <v>6.303724928366762</v>
      </c>
      <c r="K9" s="175" t="s">
        <v>198</v>
      </c>
      <c r="L9" s="175" t="s">
        <v>198</v>
      </c>
    </row>
    <row r="10" spans="1:12" ht="18" thickBot="1" x14ac:dyDescent="0.35">
      <c r="A10" s="1" t="s">
        <v>38</v>
      </c>
      <c r="B10" s="12" t="s">
        <v>48</v>
      </c>
      <c r="C10" s="29"/>
      <c r="D10" s="28"/>
      <c r="E10" s="40"/>
      <c r="F10" s="29">
        <v>3318</v>
      </c>
      <c r="G10" s="42">
        <v>6</v>
      </c>
      <c r="H10" s="43">
        <f t="shared" si="0"/>
        <v>1.8083182640144664</v>
      </c>
      <c r="I10" s="29">
        <v>10</v>
      </c>
      <c r="J10" s="43">
        <f t="shared" si="1"/>
        <v>3.0138637733574445</v>
      </c>
      <c r="K10" t="s">
        <v>160</v>
      </c>
      <c r="L10" t="s">
        <v>160</v>
      </c>
    </row>
    <row r="11" spans="1:12" ht="18" thickBot="1" x14ac:dyDescent="0.35">
      <c r="A11" s="1" t="s">
        <v>38</v>
      </c>
      <c r="B11" s="12" t="s">
        <v>33</v>
      </c>
      <c r="C11" s="29"/>
      <c r="D11" s="28"/>
      <c r="E11" s="40"/>
      <c r="F11" s="29">
        <v>2725</v>
      </c>
      <c r="G11" s="42">
        <v>15</v>
      </c>
      <c r="H11" s="43">
        <f t="shared" si="0"/>
        <v>5.5045871559633035</v>
      </c>
      <c r="I11" s="29">
        <v>9</v>
      </c>
      <c r="J11" s="43">
        <f t="shared" si="1"/>
        <v>3.3027522935779818</v>
      </c>
      <c r="K11" t="s">
        <v>161</v>
      </c>
      <c r="L11" t="s">
        <v>161</v>
      </c>
    </row>
    <row r="12" spans="1:12" ht="18" thickBot="1" x14ac:dyDescent="0.35">
      <c r="A12" s="1" t="s">
        <v>39</v>
      </c>
      <c r="B12" s="12" t="s">
        <v>7</v>
      </c>
      <c r="C12" s="29"/>
      <c r="D12" s="28"/>
      <c r="E12" s="40"/>
      <c r="F12" s="29">
        <v>2145</v>
      </c>
      <c r="G12" s="42">
        <v>5</v>
      </c>
      <c r="H12" s="43">
        <f t="shared" si="0"/>
        <v>2.3310023310023311</v>
      </c>
      <c r="I12" s="29">
        <v>5</v>
      </c>
      <c r="J12" s="43">
        <f t="shared" si="1"/>
        <v>2.3310023310023311</v>
      </c>
      <c r="K12" t="s">
        <v>162</v>
      </c>
      <c r="L12" t="s">
        <v>204</v>
      </c>
    </row>
    <row r="13" spans="1:12" ht="18" thickBot="1" x14ac:dyDescent="0.35">
      <c r="A13" s="1" t="s">
        <v>39</v>
      </c>
      <c r="B13" s="12" t="s">
        <v>201</v>
      </c>
      <c r="C13" s="29"/>
      <c r="D13" s="28"/>
      <c r="E13" s="40"/>
      <c r="F13" s="29">
        <v>989</v>
      </c>
      <c r="G13" s="42">
        <v>12</v>
      </c>
      <c r="H13" s="43">
        <f t="shared" si="0"/>
        <v>12.133468149646108</v>
      </c>
      <c r="I13" s="29">
        <v>21</v>
      </c>
      <c r="J13" s="43">
        <f t="shared" si="1"/>
        <v>21.233569261880689</v>
      </c>
      <c r="K13" s="175" t="s">
        <v>202</v>
      </c>
      <c r="L13" s="175" t="s">
        <v>202</v>
      </c>
    </row>
    <row r="14" spans="1:12" ht="18" thickBot="1" x14ac:dyDescent="0.35">
      <c r="A14" s="1" t="s">
        <v>39</v>
      </c>
      <c r="B14" s="12" t="s">
        <v>11</v>
      </c>
      <c r="C14" s="29"/>
      <c r="D14" s="28"/>
      <c r="E14" s="40"/>
      <c r="F14" s="29">
        <v>2942</v>
      </c>
      <c r="G14" s="42">
        <v>11</v>
      </c>
      <c r="H14" s="43">
        <f t="shared" si="0"/>
        <v>3.7389530931339228</v>
      </c>
      <c r="I14" s="29">
        <v>15</v>
      </c>
      <c r="J14" s="43">
        <f t="shared" si="1"/>
        <v>5.0985723997280763</v>
      </c>
      <c r="K14" t="s">
        <v>163</v>
      </c>
      <c r="L14" t="s">
        <v>163</v>
      </c>
    </row>
    <row r="15" spans="1:12" ht="18" thickBot="1" x14ac:dyDescent="0.35">
      <c r="A15" s="1" t="s">
        <v>39</v>
      </c>
      <c r="B15" s="12" t="s">
        <v>73</v>
      </c>
      <c r="C15" s="29"/>
      <c r="D15" s="28"/>
      <c r="E15" s="40"/>
      <c r="F15" s="29">
        <v>2409</v>
      </c>
      <c r="G15" s="42">
        <v>2</v>
      </c>
      <c r="H15" s="43">
        <f t="shared" si="0"/>
        <v>0.83022000830220011</v>
      </c>
      <c r="I15" s="29">
        <v>2</v>
      </c>
      <c r="J15" s="43">
        <f t="shared" si="1"/>
        <v>0.83022000830220011</v>
      </c>
      <c r="K15" t="s">
        <v>164</v>
      </c>
      <c r="L15" t="s">
        <v>164</v>
      </c>
    </row>
    <row r="16" spans="1:12" ht="18" thickBot="1" x14ac:dyDescent="0.35">
      <c r="A16" s="1" t="s">
        <v>39</v>
      </c>
      <c r="B16" s="12" t="s">
        <v>20</v>
      </c>
      <c r="C16" s="29"/>
      <c r="D16" s="28"/>
      <c r="E16" s="40"/>
      <c r="F16" s="29">
        <v>3439</v>
      </c>
      <c r="G16" s="42">
        <v>5</v>
      </c>
      <c r="H16" s="43">
        <f t="shared" si="0"/>
        <v>1.4539110206455366</v>
      </c>
      <c r="I16" s="29">
        <v>22</v>
      </c>
      <c r="J16" s="43">
        <f t="shared" si="1"/>
        <v>6.3972084908403604</v>
      </c>
      <c r="K16" t="s">
        <v>165</v>
      </c>
      <c r="L16" t="s">
        <v>165</v>
      </c>
    </row>
    <row r="17" spans="1:12" ht="18" thickBot="1" x14ac:dyDescent="0.35">
      <c r="A17" s="1" t="s">
        <v>39</v>
      </c>
      <c r="B17" s="12" t="s">
        <v>24</v>
      </c>
      <c r="C17" s="29"/>
      <c r="D17" s="28"/>
      <c r="E17" s="40"/>
      <c r="F17" s="29">
        <v>1673</v>
      </c>
      <c r="G17" s="42">
        <v>1</v>
      </c>
      <c r="H17" s="43">
        <f t="shared" si="0"/>
        <v>0.59772863120143449</v>
      </c>
      <c r="I17" s="29">
        <v>4</v>
      </c>
      <c r="J17" s="43">
        <f t="shared" si="1"/>
        <v>2.390914524805738</v>
      </c>
      <c r="K17" t="s">
        <v>166</v>
      </c>
      <c r="L17" t="s">
        <v>166</v>
      </c>
    </row>
    <row r="18" spans="1:12" ht="18" thickBot="1" x14ac:dyDescent="0.35">
      <c r="A18" s="1" t="s">
        <v>39</v>
      </c>
      <c r="B18" s="12" t="s">
        <v>154</v>
      </c>
      <c r="C18" s="29"/>
      <c r="D18" s="28"/>
      <c r="E18" s="40"/>
      <c r="F18" s="29">
        <v>2542</v>
      </c>
      <c r="G18" s="42">
        <v>4</v>
      </c>
      <c r="H18" s="43">
        <f t="shared" si="0"/>
        <v>1.5735641227380015</v>
      </c>
      <c r="I18" s="29">
        <v>9</v>
      </c>
      <c r="J18" s="43">
        <f t="shared" si="1"/>
        <v>3.5405192761605035</v>
      </c>
      <c r="K18" t="s">
        <v>167</v>
      </c>
      <c r="L18" t="s">
        <v>167</v>
      </c>
    </row>
    <row r="19" spans="1:12" ht="18" thickBot="1" x14ac:dyDescent="0.35">
      <c r="A19" s="1" t="s">
        <v>39</v>
      </c>
      <c r="B19" s="12" t="s">
        <v>57</v>
      </c>
      <c r="C19" s="29"/>
      <c r="D19" s="28"/>
      <c r="E19" s="40"/>
      <c r="F19" s="29">
        <v>3629</v>
      </c>
      <c r="G19" s="42">
        <v>12</v>
      </c>
      <c r="H19" s="43">
        <f t="shared" si="0"/>
        <v>3.306696059520529</v>
      </c>
      <c r="I19" s="29">
        <v>7</v>
      </c>
      <c r="J19" s="43">
        <f t="shared" si="1"/>
        <v>1.9289060347203086</v>
      </c>
      <c r="K19" t="s">
        <v>168</v>
      </c>
      <c r="L19" t="s">
        <v>205</v>
      </c>
    </row>
    <row r="20" spans="1:12" ht="18" thickBot="1" x14ac:dyDescent="0.35">
      <c r="A20" s="1" t="s">
        <v>39</v>
      </c>
      <c r="B20" s="12" t="s">
        <v>29</v>
      </c>
      <c r="C20" s="29"/>
      <c r="D20" s="28"/>
      <c r="E20" s="40"/>
      <c r="F20" s="29">
        <v>3037</v>
      </c>
      <c r="G20" s="42">
        <v>10</v>
      </c>
      <c r="H20" s="43">
        <f t="shared" si="0"/>
        <v>3.2927230819888047</v>
      </c>
      <c r="I20" s="29">
        <v>15</v>
      </c>
      <c r="J20" s="43">
        <f t="shared" si="1"/>
        <v>4.9390846229832075</v>
      </c>
      <c r="K20" t="s">
        <v>169</v>
      </c>
      <c r="L20" t="s">
        <v>206</v>
      </c>
    </row>
    <row r="21" spans="1:12" ht="18" thickBot="1" x14ac:dyDescent="0.35">
      <c r="A21" s="1" t="s">
        <v>39</v>
      </c>
      <c r="B21" s="12" t="s">
        <v>32</v>
      </c>
      <c r="C21" s="29"/>
      <c r="D21" s="28"/>
      <c r="E21" s="40"/>
      <c r="F21" s="29">
        <v>2471</v>
      </c>
      <c r="G21" s="42">
        <v>3</v>
      </c>
      <c r="H21" s="43">
        <f t="shared" si="0"/>
        <v>1.2140833670578712</v>
      </c>
      <c r="I21" s="29">
        <v>7</v>
      </c>
      <c r="J21" s="43">
        <f t="shared" si="1"/>
        <v>2.8328611898017</v>
      </c>
      <c r="K21" t="s">
        <v>170</v>
      </c>
      <c r="L21" s="175" t="s">
        <v>207</v>
      </c>
    </row>
    <row r="22" spans="1:12" ht="18" thickBot="1" x14ac:dyDescent="0.35">
      <c r="A22" s="1" t="s">
        <v>40</v>
      </c>
      <c r="B22" s="12" t="s">
        <v>5</v>
      </c>
      <c r="C22" s="29"/>
      <c r="D22" s="28"/>
      <c r="E22" s="40"/>
      <c r="F22" s="29">
        <v>2530</v>
      </c>
      <c r="G22" s="42">
        <v>8</v>
      </c>
      <c r="H22" s="43">
        <f t="shared" si="0"/>
        <v>3.1620553359683794</v>
      </c>
      <c r="I22" s="29">
        <v>14</v>
      </c>
      <c r="J22" s="43">
        <f t="shared" si="1"/>
        <v>5.5335968379446641</v>
      </c>
      <c r="K22" t="s">
        <v>171</v>
      </c>
      <c r="L22" s="175" t="s">
        <v>208</v>
      </c>
    </row>
    <row r="23" spans="1:12" ht="18" thickBot="1" x14ac:dyDescent="0.35">
      <c r="A23" s="1" t="s">
        <v>40</v>
      </c>
      <c r="B23" s="12" t="s">
        <v>58</v>
      </c>
      <c r="C23" s="29"/>
      <c r="D23" s="28"/>
      <c r="E23" s="40"/>
      <c r="F23" s="29">
        <v>2994</v>
      </c>
      <c r="G23" s="42">
        <v>5</v>
      </c>
      <c r="H23" s="43">
        <f t="shared" si="0"/>
        <v>1.6700066800267201</v>
      </c>
      <c r="I23" s="29">
        <v>7</v>
      </c>
      <c r="J23" s="43">
        <f t="shared" si="1"/>
        <v>2.3380093520374081</v>
      </c>
      <c r="K23" t="s">
        <v>172</v>
      </c>
      <c r="L23" t="s">
        <v>172</v>
      </c>
    </row>
    <row r="24" spans="1:12" ht="18" thickBot="1" x14ac:dyDescent="0.35">
      <c r="A24" s="1" t="s">
        <v>40</v>
      </c>
      <c r="B24" s="12" t="s">
        <v>6</v>
      </c>
      <c r="C24" s="29"/>
      <c r="D24" s="28"/>
      <c r="E24" s="40"/>
      <c r="F24" s="29">
        <v>2972</v>
      </c>
      <c r="G24" s="42">
        <v>6</v>
      </c>
      <c r="H24" s="43">
        <f t="shared" si="0"/>
        <v>2.018842530282638</v>
      </c>
      <c r="I24" s="29">
        <v>10</v>
      </c>
      <c r="J24" s="43">
        <f t="shared" si="1"/>
        <v>3.3647375504710633</v>
      </c>
      <c r="K24" t="s">
        <v>173</v>
      </c>
      <c r="L24" t="s">
        <v>173</v>
      </c>
    </row>
    <row r="25" spans="1:12" ht="18" thickBot="1" x14ac:dyDescent="0.35">
      <c r="A25" s="1" t="s">
        <v>40</v>
      </c>
      <c r="B25" s="12" t="s">
        <v>13</v>
      </c>
      <c r="C25" s="29"/>
      <c r="D25" s="28"/>
      <c r="E25" s="40"/>
      <c r="F25" s="29">
        <v>3006</v>
      </c>
      <c r="G25" s="42">
        <v>15</v>
      </c>
      <c r="H25" s="43">
        <f t="shared" si="0"/>
        <v>4.9900199600798407</v>
      </c>
      <c r="I25" s="29">
        <v>31</v>
      </c>
      <c r="J25" s="43">
        <f t="shared" si="1"/>
        <v>10.312707917498336</v>
      </c>
      <c r="K25" t="s">
        <v>174</v>
      </c>
      <c r="L25" t="s">
        <v>174</v>
      </c>
    </row>
    <row r="26" spans="1:12" ht="18" thickBot="1" x14ac:dyDescent="0.35">
      <c r="A26" s="1" t="s">
        <v>40</v>
      </c>
      <c r="B26" s="12" t="s">
        <v>152</v>
      </c>
      <c r="C26" s="29"/>
      <c r="D26" s="28"/>
      <c r="E26" s="40"/>
      <c r="F26" s="29">
        <v>2154</v>
      </c>
      <c r="G26" s="42">
        <v>1</v>
      </c>
      <c r="H26" s="43">
        <f t="shared" si="0"/>
        <v>0.46425255338904364</v>
      </c>
      <c r="I26" s="29">
        <v>6</v>
      </c>
      <c r="J26" s="43">
        <f t="shared" si="1"/>
        <v>2.785515320334262</v>
      </c>
      <c r="K26" t="s">
        <v>175</v>
      </c>
      <c r="L26" t="s">
        <v>175</v>
      </c>
    </row>
    <row r="27" spans="1:12" ht="18" thickBot="1" x14ac:dyDescent="0.35">
      <c r="A27" s="1" t="s">
        <v>40</v>
      </c>
      <c r="B27" s="12" t="s">
        <v>15</v>
      </c>
      <c r="C27" s="29"/>
      <c r="D27" s="28"/>
      <c r="E27" s="40"/>
      <c r="F27" s="29">
        <v>3727</v>
      </c>
      <c r="G27" s="42">
        <v>25</v>
      </c>
      <c r="H27" s="43">
        <f t="shared" si="0"/>
        <v>6.7078078883820771</v>
      </c>
      <c r="I27" s="29">
        <v>26</v>
      </c>
      <c r="J27" s="43">
        <f t="shared" si="1"/>
        <v>6.9761202039173602</v>
      </c>
      <c r="K27" t="s">
        <v>176</v>
      </c>
      <c r="L27" t="s">
        <v>176</v>
      </c>
    </row>
    <row r="28" spans="1:12" ht="18" thickBot="1" x14ac:dyDescent="0.35">
      <c r="A28" s="1" t="s">
        <v>40</v>
      </c>
      <c r="B28" s="12" t="s">
        <v>153</v>
      </c>
      <c r="C28" s="29"/>
      <c r="D28" s="28"/>
      <c r="E28" s="40"/>
      <c r="F28" s="29">
        <v>2168</v>
      </c>
      <c r="G28" s="42">
        <v>6</v>
      </c>
      <c r="H28" s="43">
        <f t="shared" si="0"/>
        <v>2.7675276752767526</v>
      </c>
      <c r="I28" s="29">
        <v>7</v>
      </c>
      <c r="J28" s="43">
        <f t="shared" si="1"/>
        <v>3.2287822878228782</v>
      </c>
      <c r="K28" t="s">
        <v>177</v>
      </c>
      <c r="L28" s="175" t="s">
        <v>209</v>
      </c>
    </row>
    <row r="29" spans="1:12" ht="18" thickBot="1" x14ac:dyDescent="0.35">
      <c r="A29" s="1" t="s">
        <v>40</v>
      </c>
      <c r="B29" s="5" t="s">
        <v>215</v>
      </c>
      <c r="C29" s="29"/>
      <c r="D29" s="28"/>
      <c r="E29" s="40"/>
      <c r="F29" s="29">
        <v>968</v>
      </c>
      <c r="G29" s="42">
        <v>1</v>
      </c>
      <c r="H29" s="43">
        <f t="shared" si="0"/>
        <v>1.0330578512396695</v>
      </c>
      <c r="I29" s="29">
        <v>3</v>
      </c>
      <c r="J29" s="43">
        <f t="shared" si="1"/>
        <v>3.0991735537190084</v>
      </c>
      <c r="K29" s="175" t="s">
        <v>216</v>
      </c>
      <c r="L29" t="s">
        <v>220</v>
      </c>
    </row>
    <row r="30" spans="1:12" ht="18" thickBot="1" x14ac:dyDescent="0.35">
      <c r="A30" s="1" t="s">
        <v>40</v>
      </c>
      <c r="B30" s="12" t="s">
        <v>16</v>
      </c>
      <c r="C30" s="29"/>
      <c r="D30" s="28"/>
      <c r="E30" s="40"/>
      <c r="F30" s="29">
        <v>3530</v>
      </c>
      <c r="G30" s="42">
        <v>11</v>
      </c>
      <c r="H30" s="43">
        <f t="shared" si="0"/>
        <v>3.1161473087818696</v>
      </c>
      <c r="I30" s="29">
        <v>27</v>
      </c>
      <c r="J30" s="43">
        <f t="shared" si="1"/>
        <v>7.6487252124645897</v>
      </c>
      <c r="K30" t="s">
        <v>178</v>
      </c>
      <c r="L30" t="s">
        <v>178</v>
      </c>
    </row>
    <row r="31" spans="1:12" ht="18" thickBot="1" x14ac:dyDescent="0.35">
      <c r="A31" s="1" t="s">
        <v>40</v>
      </c>
      <c r="B31" s="5" t="s">
        <v>199</v>
      </c>
      <c r="C31" s="29"/>
      <c r="D31" s="28"/>
      <c r="E31" s="40"/>
      <c r="F31" s="29">
        <v>803</v>
      </c>
      <c r="G31" s="42">
        <v>4</v>
      </c>
      <c r="H31" s="43">
        <f t="shared" si="0"/>
        <v>4.9813200498132009</v>
      </c>
      <c r="I31" s="29">
        <v>5</v>
      </c>
      <c r="J31" s="43">
        <f t="shared" si="1"/>
        <v>6.2266500622665006</v>
      </c>
      <c r="K31" s="175" t="s">
        <v>200</v>
      </c>
      <c r="L31" s="145" t="s">
        <v>212</v>
      </c>
    </row>
    <row r="32" spans="1:12" ht="18" thickBot="1" x14ac:dyDescent="0.35">
      <c r="A32" s="1" t="s">
        <v>40</v>
      </c>
      <c r="B32" s="12" t="s">
        <v>23</v>
      </c>
      <c r="C32" s="29"/>
      <c r="D32" s="28"/>
      <c r="E32" s="40"/>
      <c r="F32" s="29">
        <v>3712</v>
      </c>
      <c r="G32" s="42">
        <v>19</v>
      </c>
      <c r="H32" s="43">
        <f t="shared" si="0"/>
        <v>5.1185344827586201</v>
      </c>
      <c r="I32" s="29">
        <v>20</v>
      </c>
      <c r="J32" s="43">
        <f t="shared" si="1"/>
        <v>5.3879310344827589</v>
      </c>
      <c r="K32" t="s">
        <v>179</v>
      </c>
      <c r="L32" t="s">
        <v>179</v>
      </c>
    </row>
    <row r="33" spans="1:12" ht="18" thickBot="1" x14ac:dyDescent="0.35">
      <c r="A33" s="1" t="s">
        <v>40</v>
      </c>
      <c r="B33" s="12" t="s">
        <v>26</v>
      </c>
      <c r="C33" s="29"/>
      <c r="D33" s="28"/>
      <c r="E33" s="40"/>
      <c r="F33" s="29">
        <v>2529</v>
      </c>
      <c r="G33" s="42">
        <v>9</v>
      </c>
      <c r="H33" s="43">
        <f t="shared" si="0"/>
        <v>3.5587188612099641</v>
      </c>
      <c r="I33" s="29">
        <v>11</v>
      </c>
      <c r="J33" s="43">
        <f t="shared" si="1"/>
        <v>4.3495452748121792</v>
      </c>
      <c r="K33" t="s">
        <v>180</v>
      </c>
      <c r="L33" t="s">
        <v>180</v>
      </c>
    </row>
    <row r="34" spans="1:12" ht="18" thickBot="1" x14ac:dyDescent="0.35">
      <c r="A34" s="1" t="s">
        <v>40</v>
      </c>
      <c r="B34" s="12" t="s">
        <v>27</v>
      </c>
      <c r="C34" s="29"/>
      <c r="D34" s="28"/>
      <c r="E34" s="40"/>
      <c r="F34" s="29">
        <v>1662</v>
      </c>
      <c r="G34" s="42">
        <v>3</v>
      </c>
      <c r="H34" s="43">
        <f t="shared" si="0"/>
        <v>1.8050541516245489</v>
      </c>
      <c r="I34" s="29">
        <v>5</v>
      </c>
      <c r="J34" s="43">
        <f t="shared" si="1"/>
        <v>3.0084235860409145</v>
      </c>
      <c r="K34" t="s">
        <v>181</v>
      </c>
      <c r="L34" t="s">
        <v>181</v>
      </c>
    </row>
    <row r="35" spans="1:12" ht="18" thickBot="1" x14ac:dyDescent="0.35">
      <c r="A35" s="1" t="s">
        <v>41</v>
      </c>
      <c r="B35" s="160" t="s">
        <v>30</v>
      </c>
      <c r="C35" s="29"/>
      <c r="D35" s="28"/>
      <c r="E35" s="40"/>
      <c r="F35" s="29">
        <v>2489</v>
      </c>
      <c r="G35" s="42">
        <v>3</v>
      </c>
      <c r="H35" s="43">
        <f t="shared" si="0"/>
        <v>1.2053033346725592</v>
      </c>
      <c r="I35" s="29">
        <v>14</v>
      </c>
      <c r="J35" s="43">
        <f t="shared" si="1"/>
        <v>5.6247488951386098</v>
      </c>
      <c r="K35" t="s">
        <v>182</v>
      </c>
      <c r="L35" t="s">
        <v>182</v>
      </c>
    </row>
    <row r="36" spans="1:12" ht="18" thickBot="1" x14ac:dyDescent="0.35">
      <c r="A36" s="1" t="s">
        <v>41</v>
      </c>
      <c r="B36" s="12" t="s">
        <v>72</v>
      </c>
      <c r="C36" s="29"/>
      <c r="D36" s="28"/>
      <c r="E36" s="40"/>
      <c r="F36" s="29">
        <v>2931</v>
      </c>
      <c r="G36" s="42">
        <v>5</v>
      </c>
      <c r="H36" s="43">
        <f t="shared" si="0"/>
        <v>1.7059024223814399</v>
      </c>
      <c r="I36" s="29">
        <v>13</v>
      </c>
      <c r="J36" s="43">
        <f t="shared" si="1"/>
        <v>4.4353462981917433</v>
      </c>
      <c r="K36" t="s">
        <v>183</v>
      </c>
      <c r="L36" s="175" t="s">
        <v>210</v>
      </c>
    </row>
    <row r="37" spans="1:12" ht="18" thickBot="1" x14ac:dyDescent="0.35">
      <c r="A37" s="1" t="s">
        <v>41</v>
      </c>
      <c r="B37" s="5" t="s">
        <v>217</v>
      </c>
      <c r="C37" s="29"/>
      <c r="D37" s="28"/>
      <c r="E37" s="40"/>
      <c r="F37" s="29">
        <v>165</v>
      </c>
      <c r="G37" s="42">
        <v>2</v>
      </c>
      <c r="H37" s="43">
        <f t="shared" si="0"/>
        <v>12.121212121212121</v>
      </c>
      <c r="I37" s="29">
        <v>2</v>
      </c>
      <c r="J37" s="43">
        <f t="shared" si="1"/>
        <v>12.121212121212121</v>
      </c>
      <c r="K37" s="175" t="s">
        <v>218</v>
      </c>
      <c r="L37" t="s">
        <v>219</v>
      </c>
    </row>
    <row r="38" spans="1:12" ht="18" thickBot="1" x14ac:dyDescent="0.35">
      <c r="A38" s="1" t="s">
        <v>41</v>
      </c>
      <c r="B38" s="12" t="s">
        <v>8</v>
      </c>
      <c r="C38" s="29"/>
      <c r="D38" s="28"/>
      <c r="E38" s="40"/>
      <c r="F38" s="29">
        <v>1569</v>
      </c>
      <c r="G38" s="42">
        <v>4</v>
      </c>
      <c r="H38" s="43">
        <f t="shared" si="0"/>
        <v>2.5493945188017846</v>
      </c>
      <c r="I38" s="29">
        <v>12</v>
      </c>
      <c r="J38" s="43">
        <f t="shared" si="1"/>
        <v>7.6481835564053533</v>
      </c>
      <c r="K38" t="s">
        <v>184</v>
      </c>
      <c r="L38" t="s">
        <v>184</v>
      </c>
    </row>
    <row r="39" spans="1:12" ht="18" thickBot="1" x14ac:dyDescent="0.35">
      <c r="A39" s="1" t="s">
        <v>41</v>
      </c>
      <c r="B39" s="12" t="s">
        <v>9</v>
      </c>
      <c r="C39" s="29"/>
      <c r="D39" s="28"/>
      <c r="E39" s="40"/>
      <c r="F39" s="29">
        <v>2391</v>
      </c>
      <c r="G39" s="42">
        <v>0</v>
      </c>
      <c r="H39" s="43">
        <f t="shared" si="0"/>
        <v>0</v>
      </c>
      <c r="I39" s="29">
        <v>15</v>
      </c>
      <c r="J39" s="43">
        <f t="shared" si="1"/>
        <v>6.2735257214554583</v>
      </c>
      <c r="K39" t="s">
        <v>185</v>
      </c>
      <c r="L39" t="s">
        <v>185</v>
      </c>
    </row>
    <row r="40" spans="1:12" ht="18" thickBot="1" x14ac:dyDescent="0.35">
      <c r="A40" s="1" t="s">
        <v>41</v>
      </c>
      <c r="B40" s="12" t="s">
        <v>10</v>
      </c>
      <c r="C40" s="29"/>
      <c r="D40" s="28"/>
      <c r="E40" s="40"/>
      <c r="F40" s="29">
        <v>1926</v>
      </c>
      <c r="G40" s="42">
        <v>8</v>
      </c>
      <c r="H40" s="43">
        <f t="shared" si="0"/>
        <v>4.1536863966770508</v>
      </c>
      <c r="I40" s="29">
        <v>14</v>
      </c>
      <c r="J40" s="43">
        <f t="shared" si="1"/>
        <v>7.2689511941848393</v>
      </c>
      <c r="K40" t="s">
        <v>186</v>
      </c>
      <c r="L40" t="s">
        <v>186</v>
      </c>
    </row>
    <row r="41" spans="1:12" ht="18" thickBot="1" x14ac:dyDescent="0.35">
      <c r="A41" s="1" t="s">
        <v>41</v>
      </c>
      <c r="B41" s="12" t="s">
        <v>70</v>
      </c>
      <c r="C41" s="29"/>
      <c r="D41" s="28"/>
      <c r="E41" s="40"/>
      <c r="F41" s="29">
        <v>2611</v>
      </c>
      <c r="G41" s="42">
        <v>3</v>
      </c>
      <c r="H41" s="43">
        <f t="shared" si="0"/>
        <v>1.1489850631941785</v>
      </c>
      <c r="I41" s="29">
        <v>7</v>
      </c>
      <c r="J41" s="43">
        <f t="shared" si="1"/>
        <v>2.6809651474530831</v>
      </c>
      <c r="K41" t="s">
        <v>187</v>
      </c>
      <c r="L41" t="s">
        <v>187</v>
      </c>
    </row>
    <row r="42" spans="1:12" ht="18" thickBot="1" x14ac:dyDescent="0.35">
      <c r="A42" s="1" t="s">
        <v>41</v>
      </c>
      <c r="B42" s="12" t="s">
        <v>14</v>
      </c>
      <c r="C42" s="29"/>
      <c r="D42" s="28"/>
      <c r="E42" s="40"/>
      <c r="F42" s="29">
        <v>3098</v>
      </c>
      <c r="G42" s="42">
        <v>7</v>
      </c>
      <c r="H42" s="43">
        <f t="shared" si="0"/>
        <v>2.2595222724338284</v>
      </c>
      <c r="I42" s="29">
        <v>14</v>
      </c>
      <c r="J42" s="43">
        <f t="shared" si="1"/>
        <v>4.5190445448676568</v>
      </c>
      <c r="K42" t="s">
        <v>188</v>
      </c>
      <c r="L42" t="s">
        <v>188</v>
      </c>
    </row>
    <row r="43" spans="1:12" ht="18" thickBot="1" x14ac:dyDescent="0.35">
      <c r="A43" s="1" t="s">
        <v>41</v>
      </c>
      <c r="B43" s="12" t="s">
        <v>17</v>
      </c>
      <c r="C43" s="29"/>
      <c r="D43" s="28"/>
      <c r="E43" s="40"/>
      <c r="F43" s="29">
        <v>3526</v>
      </c>
      <c r="G43" s="42">
        <v>8</v>
      </c>
      <c r="H43" s="43">
        <f t="shared" si="0"/>
        <v>2.2688598979013048</v>
      </c>
      <c r="I43" s="29">
        <v>13</v>
      </c>
      <c r="J43" s="43">
        <f t="shared" si="1"/>
        <v>3.6868973340896201</v>
      </c>
      <c r="K43" t="s">
        <v>189</v>
      </c>
      <c r="L43" t="s">
        <v>189</v>
      </c>
    </row>
    <row r="44" spans="1:12" ht="18" thickBot="1" x14ac:dyDescent="0.35">
      <c r="A44" s="1" t="s">
        <v>41</v>
      </c>
      <c r="B44" s="12" t="s">
        <v>19</v>
      </c>
      <c r="C44" s="29"/>
      <c r="D44" s="28"/>
      <c r="E44" s="40"/>
      <c r="F44" s="29">
        <v>2399</v>
      </c>
      <c r="G44" s="42">
        <v>7</v>
      </c>
      <c r="H44" s="43">
        <f t="shared" si="0"/>
        <v>2.9178824510212586</v>
      </c>
      <c r="I44" s="29">
        <v>11</v>
      </c>
      <c r="J44" s="43">
        <f t="shared" si="1"/>
        <v>4.5852438516048357</v>
      </c>
      <c r="K44" t="s">
        <v>190</v>
      </c>
      <c r="L44" t="s">
        <v>190</v>
      </c>
    </row>
    <row r="45" spans="1:12" ht="18" thickBot="1" x14ac:dyDescent="0.35">
      <c r="A45" s="1" t="s">
        <v>41</v>
      </c>
      <c r="B45" s="12" t="s">
        <v>150</v>
      </c>
      <c r="C45" s="29"/>
      <c r="D45" s="28"/>
      <c r="E45" s="40"/>
      <c r="F45" s="29">
        <v>3634</v>
      </c>
      <c r="G45" s="42">
        <v>5</v>
      </c>
      <c r="H45" s="43">
        <f t="shared" si="0"/>
        <v>1.3758943313153551</v>
      </c>
      <c r="I45" s="29">
        <v>14</v>
      </c>
      <c r="J45" s="43">
        <f t="shared" si="1"/>
        <v>3.8525041276829941</v>
      </c>
      <c r="K45" t="s">
        <v>191</v>
      </c>
      <c r="L45" t="s">
        <v>191</v>
      </c>
    </row>
    <row r="46" spans="1:12" ht="18" thickBot="1" x14ac:dyDescent="0.35">
      <c r="A46" s="1" t="s">
        <v>41</v>
      </c>
      <c r="B46" s="12" t="s">
        <v>22</v>
      </c>
      <c r="C46" s="29"/>
      <c r="D46" s="28"/>
      <c r="E46" s="40"/>
      <c r="F46" s="29">
        <v>2464</v>
      </c>
      <c r="G46" s="42">
        <v>8</v>
      </c>
      <c r="H46" s="43">
        <f t="shared" si="0"/>
        <v>3.2467532467532472</v>
      </c>
      <c r="I46" s="29">
        <v>6</v>
      </c>
      <c r="J46" s="43">
        <f t="shared" si="1"/>
        <v>2.4350649350649349</v>
      </c>
      <c r="K46" t="s">
        <v>192</v>
      </c>
      <c r="L46" s="175" t="s">
        <v>211</v>
      </c>
    </row>
    <row r="47" spans="1:12" ht="18" thickBot="1" x14ac:dyDescent="0.35">
      <c r="A47" s="1" t="s">
        <v>41</v>
      </c>
      <c r="B47" s="13" t="s">
        <v>28</v>
      </c>
      <c r="C47" s="29"/>
      <c r="D47" s="28"/>
      <c r="E47" s="40"/>
      <c r="F47" s="29">
        <v>2859</v>
      </c>
      <c r="G47" s="42">
        <v>11</v>
      </c>
      <c r="H47" s="43">
        <f t="shared" si="0"/>
        <v>3.8474991255683806</v>
      </c>
      <c r="I47" s="29">
        <v>22</v>
      </c>
      <c r="J47" s="43">
        <f t="shared" si="1"/>
        <v>7.6949982511367612</v>
      </c>
      <c r="K47" t="s">
        <v>193</v>
      </c>
      <c r="L47" t="s">
        <v>193</v>
      </c>
    </row>
    <row r="48" spans="1:12" ht="18" thickBot="1" x14ac:dyDescent="0.35">
      <c r="A48" s="1" t="s">
        <v>41</v>
      </c>
      <c r="B48" s="13" t="s">
        <v>71</v>
      </c>
      <c r="C48" s="29"/>
      <c r="D48" s="32"/>
      <c r="E48" s="41"/>
      <c r="F48" s="29">
        <v>2616</v>
      </c>
      <c r="G48" s="42">
        <v>13</v>
      </c>
      <c r="H48" s="43">
        <f t="shared" si="0"/>
        <v>4.9694189602446484</v>
      </c>
      <c r="I48" s="29">
        <v>12</v>
      </c>
      <c r="J48" s="43">
        <f t="shared" si="1"/>
        <v>4.5871559633027523</v>
      </c>
      <c r="K48" t="s">
        <v>194</v>
      </c>
      <c r="L48" t="s">
        <v>194</v>
      </c>
    </row>
    <row r="49" spans="1:12" ht="18" thickBot="1" x14ac:dyDescent="0.35">
      <c r="A49" s="1" t="s">
        <v>41</v>
      </c>
      <c r="B49" s="160" t="s">
        <v>31</v>
      </c>
      <c r="C49" s="29"/>
      <c r="D49" s="28"/>
      <c r="E49" s="164"/>
      <c r="F49" s="29">
        <v>3376</v>
      </c>
      <c r="G49" s="42">
        <v>5</v>
      </c>
      <c r="H49" s="43">
        <f t="shared" si="0"/>
        <v>1.4810426540284358</v>
      </c>
      <c r="I49" s="29">
        <v>11</v>
      </c>
      <c r="J49" s="43">
        <f t="shared" si="1"/>
        <v>3.2582938388625591</v>
      </c>
      <c r="K49" t="s">
        <v>195</v>
      </c>
      <c r="L49" t="s">
        <v>195</v>
      </c>
    </row>
    <row r="50" spans="1:12" s="15" customFormat="1" ht="18" thickBot="1" x14ac:dyDescent="0.35">
      <c r="A50" s="1" t="s">
        <v>41</v>
      </c>
      <c r="B50" s="161" t="s">
        <v>151</v>
      </c>
      <c r="C50" s="29"/>
      <c r="D50" s="162"/>
      <c r="E50" s="163"/>
      <c r="F50" s="29">
        <v>2296</v>
      </c>
      <c r="G50" s="42">
        <v>5</v>
      </c>
      <c r="H50" s="43">
        <f t="shared" si="0"/>
        <v>2.1777003484320558</v>
      </c>
      <c r="I50" s="29">
        <v>13</v>
      </c>
      <c r="J50" s="43">
        <f t="shared" si="1"/>
        <v>5.6620209059233453</v>
      </c>
      <c r="K50" s="145" t="s">
        <v>196</v>
      </c>
      <c r="L50" s="145" t="s">
        <v>196</v>
      </c>
    </row>
    <row r="51" spans="1:12" s="16" customFormat="1" ht="18" thickBot="1" x14ac:dyDescent="0.35">
      <c r="A51" s="1"/>
      <c r="B51" s="33" t="s">
        <v>38</v>
      </c>
      <c r="C51" s="34">
        <v>171</v>
      </c>
      <c r="D51" s="92">
        <v>0.68310000000000004</v>
      </c>
      <c r="E51" s="93">
        <v>0.85009999999999997</v>
      </c>
      <c r="F51" s="29" t="s">
        <v>145</v>
      </c>
      <c r="G51" s="42" t="s">
        <v>145</v>
      </c>
      <c r="H51" s="43"/>
      <c r="I51" s="29" t="s">
        <v>145</v>
      </c>
      <c r="J51" s="165"/>
      <c r="K51"/>
      <c r="L51" s="1"/>
    </row>
    <row r="52" spans="1:12" s="16" customFormat="1" ht="18" thickBot="1" x14ac:dyDescent="0.35">
      <c r="A52" s="1"/>
      <c r="B52" s="14" t="s">
        <v>39</v>
      </c>
      <c r="C52" s="25">
        <v>123</v>
      </c>
      <c r="D52" s="94">
        <v>0.66739999999999999</v>
      </c>
      <c r="E52" s="95">
        <v>0.81759999999999999</v>
      </c>
      <c r="F52" s="29" t="s">
        <v>145</v>
      </c>
      <c r="G52" s="42" t="s">
        <v>145</v>
      </c>
      <c r="H52" s="43"/>
      <c r="I52" s="29" t="s">
        <v>145</v>
      </c>
      <c r="J52" s="165"/>
      <c r="K52"/>
      <c r="L52" s="1"/>
    </row>
    <row r="53" spans="1:12" s="16" customFormat="1" ht="18" thickBot="1" x14ac:dyDescent="0.35">
      <c r="A53" s="1"/>
      <c r="B53" s="14" t="s">
        <v>40</v>
      </c>
      <c r="C53" s="25">
        <v>174</v>
      </c>
      <c r="D53" s="94">
        <v>0.6552</v>
      </c>
      <c r="E53" s="95">
        <v>0.81699999999999995</v>
      </c>
      <c r="F53" s="29" t="s">
        <v>145</v>
      </c>
      <c r="G53" s="42" t="s">
        <v>145</v>
      </c>
      <c r="H53" s="43"/>
      <c r="I53" s="29" t="s">
        <v>145</v>
      </c>
      <c r="J53" s="165"/>
      <c r="K53" s="1"/>
      <c r="L53" s="1"/>
    </row>
    <row r="54" spans="1:12" s="16" customFormat="1" ht="18" thickBot="1" x14ac:dyDescent="0.35">
      <c r="A54" s="1"/>
      <c r="B54" s="35" t="s">
        <v>41</v>
      </c>
      <c r="C54" s="27">
        <v>186</v>
      </c>
      <c r="D54" s="96">
        <v>0.69599999999999995</v>
      </c>
      <c r="E54" s="97">
        <v>0.84130000000000005</v>
      </c>
      <c r="F54" s="29" t="s">
        <v>145</v>
      </c>
      <c r="G54" s="42" t="s">
        <v>145</v>
      </c>
      <c r="H54" s="43"/>
      <c r="I54" s="29" t="s">
        <v>145</v>
      </c>
      <c r="J54" s="165"/>
      <c r="K54" s="1"/>
      <c r="L54" s="1"/>
    </row>
    <row r="55" spans="1:12" ht="18" thickBot="1" x14ac:dyDescent="0.35">
      <c r="B55" s="17" t="s">
        <v>34</v>
      </c>
      <c r="C55" s="31">
        <f>SUM(C51:C54)</f>
        <v>654</v>
      </c>
      <c r="D55" s="98">
        <v>0.67679999999999996</v>
      </c>
      <c r="E55" s="99">
        <v>0.83299999999999996</v>
      </c>
      <c r="F55" s="72">
        <f>SUM(F3:F50)</f>
        <v>120251</v>
      </c>
      <c r="G55" s="74">
        <f>SUM(G3:G50)</f>
        <v>349</v>
      </c>
      <c r="H55" s="159">
        <f>G55/F55*1000</f>
        <v>2.9022627670455963</v>
      </c>
      <c r="I55" s="158">
        <f>SUM(I3:I50)</f>
        <v>582</v>
      </c>
      <c r="J55" s="73">
        <f>I55/F55*1000</f>
        <v>4.8398765914628568</v>
      </c>
    </row>
  </sheetData>
  <sortState ref="A3:L40">
    <sortCondition ref="A3:A40"/>
  </sortState>
  <mergeCells count="3">
    <mergeCell ref="F1:H1"/>
    <mergeCell ref="I1:J1"/>
    <mergeCell ref="C1:E1"/>
  </mergeCells>
  <phoneticPr fontId="7" type="noConversion"/>
  <printOptions horizontalCentered="1"/>
  <pageMargins left="0.4" right="0.75" top="1.21" bottom="1" header="0.5" footer="0.5"/>
  <pageSetup orientation="landscape" r:id="rId1"/>
  <headerFooter alignWithMargins="0">
    <oddHeader>&amp;C&amp;"Century Gothic,Regular"&amp;14VALLEY MEDICAL GROUP
QUALITY REPORTING DASHBOARD 1Q2014</oddHeader>
    <oddFooter>&amp;R&amp;"Century Gothic,Italic"Confidential 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C13" sqref="C13"/>
    </sheetView>
  </sheetViews>
  <sheetFormatPr defaultRowHeight="17.25" x14ac:dyDescent="0.3"/>
  <cols>
    <col min="1" max="1" width="9.140625" style="1"/>
    <col min="2" max="2" width="24.140625" style="18" customWidth="1"/>
    <col min="3" max="3" width="14.7109375" style="10" customWidth="1"/>
    <col min="4" max="4" width="13.140625" style="10" customWidth="1"/>
    <col min="5" max="5" width="12" style="19" customWidth="1"/>
    <col min="6" max="6" width="22.42578125" style="88" customWidth="1"/>
    <col min="7" max="8" width="9.140625" style="1"/>
    <col min="9" max="9" width="11.7109375" style="10" customWidth="1"/>
    <col min="10" max="16384" width="9.140625" style="10"/>
  </cols>
  <sheetData>
    <row r="1" spans="1:9" ht="18" thickBot="1" x14ac:dyDescent="0.35">
      <c r="B1" s="44"/>
      <c r="C1" s="190" t="s">
        <v>46</v>
      </c>
      <c r="D1" s="191"/>
      <c r="E1" s="191"/>
      <c r="F1" s="89" t="s">
        <v>66</v>
      </c>
    </row>
    <row r="2" spans="1:9" ht="40.5" customHeight="1" thickBot="1" x14ac:dyDescent="0.35">
      <c r="A2" s="2" t="s">
        <v>56</v>
      </c>
      <c r="B2" s="45" t="s">
        <v>1</v>
      </c>
      <c r="C2" s="60" t="s">
        <v>144</v>
      </c>
      <c r="D2" s="85" t="s">
        <v>143</v>
      </c>
      <c r="E2" s="61" t="s">
        <v>55</v>
      </c>
      <c r="F2" s="91" t="s">
        <v>67</v>
      </c>
      <c r="G2" s="2"/>
      <c r="H2" s="2"/>
    </row>
    <row r="3" spans="1:9" x14ac:dyDescent="0.3">
      <c r="A3" s="1" t="s">
        <v>38</v>
      </c>
      <c r="B3" s="11" t="s">
        <v>4</v>
      </c>
      <c r="C3" s="20">
        <v>42</v>
      </c>
      <c r="D3" s="20">
        <v>26</v>
      </c>
      <c r="E3" s="58">
        <f t="shared" ref="E3:E55" si="0">SUM(D3/C3)</f>
        <v>0.61904761904761907</v>
      </c>
      <c r="F3" s="90">
        <v>0.86144578313253017</v>
      </c>
      <c r="G3" t="s">
        <v>155</v>
      </c>
      <c r="H3" s="1" t="s">
        <v>38</v>
      </c>
      <c r="I3" s="84"/>
    </row>
    <row r="4" spans="1:9" x14ac:dyDescent="0.3">
      <c r="A4" s="1" t="s">
        <v>38</v>
      </c>
      <c r="B4" s="3" t="s">
        <v>213</v>
      </c>
      <c r="C4" s="20">
        <v>9</v>
      </c>
      <c r="D4" s="20">
        <v>4</v>
      </c>
      <c r="E4" s="58">
        <f t="shared" si="0"/>
        <v>0.44444444444444442</v>
      </c>
      <c r="F4" s="90">
        <v>0.699238578680203</v>
      </c>
      <c r="G4" t="s">
        <v>214</v>
      </c>
      <c r="H4" s="1" t="s">
        <v>38</v>
      </c>
      <c r="I4" s="84"/>
    </row>
    <row r="5" spans="1:9" x14ac:dyDescent="0.3">
      <c r="A5" s="1" t="s">
        <v>38</v>
      </c>
      <c r="B5" s="12" t="s">
        <v>12</v>
      </c>
      <c r="C5" s="20">
        <v>89</v>
      </c>
      <c r="D5" s="20">
        <v>37</v>
      </c>
      <c r="E5" s="58">
        <f t="shared" si="0"/>
        <v>0.4157303370786517</v>
      </c>
      <c r="F5" s="90">
        <v>0.87614080834419816</v>
      </c>
      <c r="G5" t="s">
        <v>156</v>
      </c>
      <c r="H5" s="1" t="s">
        <v>38</v>
      </c>
      <c r="I5" s="84"/>
    </row>
    <row r="6" spans="1:9" x14ac:dyDescent="0.3">
      <c r="A6" s="1" t="s">
        <v>38</v>
      </c>
      <c r="B6" s="12" t="s">
        <v>18</v>
      </c>
      <c r="C6" s="20">
        <v>170</v>
      </c>
      <c r="D6" s="20">
        <v>73</v>
      </c>
      <c r="E6" s="58">
        <f t="shared" si="0"/>
        <v>0.42941176470588233</v>
      </c>
      <c r="F6" s="90">
        <v>0.77661795407098122</v>
      </c>
      <c r="G6" t="s">
        <v>157</v>
      </c>
      <c r="H6" s="1" t="s">
        <v>38</v>
      </c>
      <c r="I6" s="84"/>
    </row>
    <row r="7" spans="1:9" x14ac:dyDescent="0.3">
      <c r="A7" s="1" t="s">
        <v>38</v>
      </c>
      <c r="B7" s="12" t="s">
        <v>21</v>
      </c>
      <c r="C7" s="20">
        <v>1</v>
      </c>
      <c r="D7" s="20">
        <v>1</v>
      </c>
      <c r="E7" s="58">
        <f t="shared" si="0"/>
        <v>1</v>
      </c>
      <c r="F7" s="90">
        <v>0.80873671782762691</v>
      </c>
      <c r="G7" t="s">
        <v>158</v>
      </c>
      <c r="H7" s="1" t="s">
        <v>38</v>
      </c>
      <c r="I7" s="84"/>
    </row>
    <row r="8" spans="1:9" x14ac:dyDescent="0.3">
      <c r="A8" s="1" t="s">
        <v>38</v>
      </c>
      <c r="B8" s="12" t="s">
        <v>25</v>
      </c>
      <c r="C8" s="20">
        <v>22</v>
      </c>
      <c r="D8" s="20">
        <v>8</v>
      </c>
      <c r="E8" s="58">
        <f t="shared" si="0"/>
        <v>0.36363636363636365</v>
      </c>
      <c r="F8" s="90">
        <v>0.74016686531585218</v>
      </c>
      <c r="G8" t="s">
        <v>159</v>
      </c>
      <c r="H8" s="1" t="s">
        <v>38</v>
      </c>
      <c r="I8" s="84"/>
    </row>
    <row r="9" spans="1:9" x14ac:dyDescent="0.3">
      <c r="A9" s="1" t="s">
        <v>38</v>
      </c>
      <c r="B9" s="5" t="s">
        <v>197</v>
      </c>
      <c r="C9" s="20">
        <v>64</v>
      </c>
      <c r="D9" s="20">
        <v>37</v>
      </c>
      <c r="E9" s="58">
        <f t="shared" si="0"/>
        <v>0.578125</v>
      </c>
      <c r="F9" s="90">
        <v>0.77718120805369129</v>
      </c>
      <c r="G9" s="175" t="s">
        <v>198</v>
      </c>
      <c r="H9" s="1" t="s">
        <v>38</v>
      </c>
      <c r="I9" s="84"/>
    </row>
    <row r="10" spans="1:9" x14ac:dyDescent="0.3">
      <c r="A10" s="1" t="s">
        <v>38</v>
      </c>
      <c r="B10" s="12" t="s">
        <v>48</v>
      </c>
      <c r="C10" s="20">
        <v>17</v>
      </c>
      <c r="D10" s="20">
        <v>5</v>
      </c>
      <c r="E10" s="58">
        <f t="shared" si="0"/>
        <v>0.29411764705882354</v>
      </c>
      <c r="F10" s="90">
        <v>0.7237728585178056</v>
      </c>
      <c r="G10" t="s">
        <v>160</v>
      </c>
      <c r="H10" s="1" t="s">
        <v>38</v>
      </c>
      <c r="I10" s="84"/>
    </row>
    <row r="11" spans="1:9" x14ac:dyDescent="0.3">
      <c r="A11" s="1" t="s">
        <v>38</v>
      </c>
      <c r="B11" s="12" t="s">
        <v>33</v>
      </c>
      <c r="C11" s="20">
        <v>0</v>
      </c>
      <c r="D11" s="20">
        <v>0</v>
      </c>
      <c r="E11" s="58">
        <v>0</v>
      </c>
      <c r="F11" s="90">
        <v>0.84605087014725566</v>
      </c>
      <c r="G11" t="s">
        <v>161</v>
      </c>
      <c r="H11" s="1" t="s">
        <v>38</v>
      </c>
      <c r="I11" s="84"/>
    </row>
    <row r="12" spans="1:9" x14ac:dyDescent="0.3">
      <c r="A12" s="1" t="s">
        <v>39</v>
      </c>
      <c r="B12" s="12" t="s">
        <v>7</v>
      </c>
      <c r="C12" s="20">
        <v>57</v>
      </c>
      <c r="D12" s="20">
        <v>34</v>
      </c>
      <c r="E12" s="58">
        <f t="shared" si="0"/>
        <v>0.59649122807017541</v>
      </c>
      <c r="F12" s="90">
        <v>1.2283464566929134</v>
      </c>
      <c r="G12" t="s">
        <v>162</v>
      </c>
      <c r="H12" s="1" t="s">
        <v>39</v>
      </c>
      <c r="I12" s="84"/>
    </row>
    <row r="13" spans="1:9" x14ac:dyDescent="0.3">
      <c r="A13" s="1" t="s">
        <v>39</v>
      </c>
      <c r="B13" s="12" t="s">
        <v>201</v>
      </c>
      <c r="C13" s="20">
        <v>29</v>
      </c>
      <c r="D13" s="20">
        <v>17</v>
      </c>
      <c r="E13" s="58">
        <f t="shared" si="0"/>
        <v>0.58620689655172409</v>
      </c>
      <c r="F13" s="90">
        <v>0.74922118380062308</v>
      </c>
      <c r="G13" s="175" t="s">
        <v>202</v>
      </c>
      <c r="H13" s="1" t="s">
        <v>39</v>
      </c>
      <c r="I13" s="84"/>
    </row>
    <row r="14" spans="1:9" x14ac:dyDescent="0.3">
      <c r="A14" s="1" t="s">
        <v>39</v>
      </c>
      <c r="B14" s="12" t="s">
        <v>11</v>
      </c>
      <c r="C14" s="20">
        <v>21</v>
      </c>
      <c r="D14" s="20">
        <v>6</v>
      </c>
      <c r="E14" s="58">
        <f t="shared" si="0"/>
        <v>0.2857142857142857</v>
      </c>
      <c r="F14" s="90">
        <v>0.83274021352313166</v>
      </c>
      <c r="G14" t="s">
        <v>163</v>
      </c>
      <c r="H14" s="1" t="s">
        <v>39</v>
      </c>
      <c r="I14" s="84"/>
    </row>
    <row r="15" spans="1:9" x14ac:dyDescent="0.3">
      <c r="A15" s="1" t="s">
        <v>39</v>
      </c>
      <c r="B15" s="12" t="s">
        <v>73</v>
      </c>
      <c r="C15" s="20">
        <v>13</v>
      </c>
      <c r="D15" s="20">
        <v>6</v>
      </c>
      <c r="E15" s="58">
        <f t="shared" si="0"/>
        <v>0.46153846153846156</v>
      </c>
      <c r="F15" s="90">
        <v>0.7150326797385621</v>
      </c>
      <c r="G15" t="s">
        <v>164</v>
      </c>
      <c r="H15" s="1" t="s">
        <v>39</v>
      </c>
      <c r="I15" s="84"/>
    </row>
    <row r="16" spans="1:9" x14ac:dyDescent="0.3">
      <c r="A16" s="1" t="s">
        <v>39</v>
      </c>
      <c r="B16" s="12" t="s">
        <v>20</v>
      </c>
      <c r="C16" s="20">
        <v>85</v>
      </c>
      <c r="D16" s="20">
        <v>51</v>
      </c>
      <c r="E16" s="58">
        <f t="shared" si="0"/>
        <v>0.6</v>
      </c>
      <c r="F16" s="90">
        <v>0.83586083853702053</v>
      </c>
      <c r="G16" t="s">
        <v>165</v>
      </c>
      <c r="H16" s="1" t="s">
        <v>39</v>
      </c>
      <c r="I16" s="84"/>
    </row>
    <row r="17" spans="1:9" x14ac:dyDescent="0.3">
      <c r="A17" s="1" t="s">
        <v>39</v>
      </c>
      <c r="B17" s="12" t="s">
        <v>24</v>
      </c>
      <c r="C17" s="20">
        <v>28</v>
      </c>
      <c r="D17" s="20">
        <v>16</v>
      </c>
      <c r="E17" s="58">
        <f t="shared" si="0"/>
        <v>0.5714285714285714</v>
      </c>
      <c r="F17" s="90">
        <v>0.79961089494163429</v>
      </c>
      <c r="G17" t="s">
        <v>166</v>
      </c>
      <c r="H17" s="1" t="s">
        <v>39</v>
      </c>
      <c r="I17" s="84"/>
    </row>
    <row r="18" spans="1:9" x14ac:dyDescent="0.3">
      <c r="A18" s="1" t="s">
        <v>39</v>
      </c>
      <c r="B18" s="12" t="s">
        <v>154</v>
      </c>
      <c r="C18" s="20">
        <v>93</v>
      </c>
      <c r="D18" s="20">
        <v>61</v>
      </c>
      <c r="E18" s="58">
        <f t="shared" si="0"/>
        <v>0.65591397849462363</v>
      </c>
      <c r="F18" s="90">
        <v>0.74131274131274127</v>
      </c>
      <c r="G18" t="s">
        <v>167</v>
      </c>
      <c r="H18" s="1" t="s">
        <v>39</v>
      </c>
      <c r="I18" s="84"/>
    </row>
    <row r="19" spans="1:9" x14ac:dyDescent="0.3">
      <c r="A19" s="1" t="s">
        <v>39</v>
      </c>
      <c r="B19" s="12" t="s">
        <v>57</v>
      </c>
      <c r="C19" s="20">
        <v>78</v>
      </c>
      <c r="D19" s="20">
        <v>35</v>
      </c>
      <c r="E19" s="58">
        <f t="shared" si="0"/>
        <v>0.44871794871794873</v>
      </c>
      <c r="F19" s="90">
        <v>0.87397540983606559</v>
      </c>
      <c r="G19" t="s">
        <v>168</v>
      </c>
      <c r="H19" s="1" t="s">
        <v>39</v>
      </c>
      <c r="I19" s="84"/>
    </row>
    <row r="20" spans="1:9" x14ac:dyDescent="0.3">
      <c r="A20" s="1" t="s">
        <v>39</v>
      </c>
      <c r="B20" s="12" t="s">
        <v>29</v>
      </c>
      <c r="C20" s="20">
        <v>30</v>
      </c>
      <c r="D20" s="20">
        <v>13</v>
      </c>
      <c r="E20" s="58">
        <f t="shared" si="0"/>
        <v>0.43333333333333335</v>
      </c>
      <c r="F20" s="90">
        <v>0.88374717832957106</v>
      </c>
      <c r="G20" t="s">
        <v>169</v>
      </c>
      <c r="H20" s="1" t="s">
        <v>39</v>
      </c>
      <c r="I20" s="84"/>
    </row>
    <row r="21" spans="1:9" x14ac:dyDescent="0.3">
      <c r="A21" s="1" t="s">
        <v>39</v>
      </c>
      <c r="B21" s="12" t="s">
        <v>32</v>
      </c>
      <c r="C21" s="20">
        <v>73</v>
      </c>
      <c r="D21" s="20">
        <v>35</v>
      </c>
      <c r="E21" s="58">
        <f t="shared" si="0"/>
        <v>0.47945205479452052</v>
      </c>
      <c r="F21" s="90">
        <v>0.80598958333333337</v>
      </c>
      <c r="G21" t="s">
        <v>170</v>
      </c>
      <c r="H21" s="1" t="s">
        <v>39</v>
      </c>
      <c r="I21" s="84"/>
    </row>
    <row r="22" spans="1:9" x14ac:dyDescent="0.3">
      <c r="A22" s="1" t="s">
        <v>40</v>
      </c>
      <c r="B22" s="12" t="s">
        <v>5</v>
      </c>
      <c r="C22" s="20">
        <v>100</v>
      </c>
      <c r="D22" s="20">
        <v>53</v>
      </c>
      <c r="E22" s="58">
        <f t="shared" si="0"/>
        <v>0.53</v>
      </c>
      <c r="F22" s="90">
        <v>0.86010362694300513</v>
      </c>
      <c r="G22" t="s">
        <v>171</v>
      </c>
      <c r="H22" s="1" t="s">
        <v>40</v>
      </c>
      <c r="I22" s="84"/>
    </row>
    <row r="23" spans="1:9" x14ac:dyDescent="0.3">
      <c r="A23" s="1" t="s">
        <v>40</v>
      </c>
      <c r="B23" s="12" t="s">
        <v>58</v>
      </c>
      <c r="C23" s="20">
        <v>10</v>
      </c>
      <c r="D23" s="20">
        <v>6</v>
      </c>
      <c r="E23" s="58">
        <f t="shared" si="0"/>
        <v>0.6</v>
      </c>
      <c r="F23" s="90">
        <v>0.80685358255451711</v>
      </c>
      <c r="G23" t="s">
        <v>172</v>
      </c>
      <c r="H23" s="1" t="s">
        <v>40</v>
      </c>
      <c r="I23" s="84"/>
    </row>
    <row r="24" spans="1:9" x14ac:dyDescent="0.3">
      <c r="A24" s="1" t="s">
        <v>40</v>
      </c>
      <c r="B24" s="12" t="s">
        <v>6</v>
      </c>
      <c r="C24" s="20">
        <v>10</v>
      </c>
      <c r="D24" s="20">
        <v>5</v>
      </c>
      <c r="E24" s="58">
        <f t="shared" si="0"/>
        <v>0.5</v>
      </c>
      <c r="F24" s="90">
        <v>0.83554083885209718</v>
      </c>
      <c r="G24" t="s">
        <v>173</v>
      </c>
      <c r="H24" s="1" t="s">
        <v>40</v>
      </c>
      <c r="I24" s="84"/>
    </row>
    <row r="25" spans="1:9" x14ac:dyDescent="0.3">
      <c r="A25" s="1" t="s">
        <v>40</v>
      </c>
      <c r="B25" s="12" t="s">
        <v>13</v>
      </c>
      <c r="C25" s="20">
        <v>132</v>
      </c>
      <c r="D25" s="20">
        <v>72</v>
      </c>
      <c r="E25" s="58">
        <f t="shared" si="0"/>
        <v>0.54545454545454541</v>
      </c>
      <c r="F25" s="90">
        <v>0.82517482517482521</v>
      </c>
      <c r="G25" t="s">
        <v>174</v>
      </c>
      <c r="H25" s="1" t="s">
        <v>40</v>
      </c>
      <c r="I25" s="84"/>
    </row>
    <row r="26" spans="1:9" x14ac:dyDescent="0.3">
      <c r="A26" s="1" t="s">
        <v>40</v>
      </c>
      <c r="B26" s="12" t="s">
        <v>152</v>
      </c>
      <c r="C26" s="20">
        <v>56</v>
      </c>
      <c r="D26" s="20">
        <v>34</v>
      </c>
      <c r="E26" s="58">
        <f t="shared" si="0"/>
        <v>0.6071428571428571</v>
      </c>
      <c r="F26" s="90">
        <v>0.78437843784378436</v>
      </c>
      <c r="G26" t="s">
        <v>175</v>
      </c>
      <c r="H26" s="1" t="s">
        <v>40</v>
      </c>
      <c r="I26" s="84"/>
    </row>
    <row r="27" spans="1:9" x14ac:dyDescent="0.3">
      <c r="A27" s="1" t="s">
        <v>40</v>
      </c>
      <c r="B27" s="12" t="s">
        <v>15</v>
      </c>
      <c r="C27" s="20">
        <v>72</v>
      </c>
      <c r="D27" s="20">
        <v>41</v>
      </c>
      <c r="E27" s="58">
        <f t="shared" si="0"/>
        <v>0.56944444444444442</v>
      </c>
      <c r="F27" s="90">
        <v>0.97573839662447259</v>
      </c>
      <c r="G27" t="s">
        <v>176</v>
      </c>
      <c r="H27" s="1" t="s">
        <v>40</v>
      </c>
      <c r="I27" s="84"/>
    </row>
    <row r="28" spans="1:9" x14ac:dyDescent="0.3">
      <c r="A28" s="1" t="s">
        <v>40</v>
      </c>
      <c r="B28" s="12" t="s">
        <v>153</v>
      </c>
      <c r="C28" s="20">
        <v>77</v>
      </c>
      <c r="D28" s="20">
        <v>43</v>
      </c>
      <c r="E28" s="58">
        <f t="shared" si="0"/>
        <v>0.55844155844155841</v>
      </c>
      <c r="F28" s="90">
        <v>0.82304526748971196</v>
      </c>
      <c r="G28" t="s">
        <v>177</v>
      </c>
      <c r="H28" s="1" t="s">
        <v>40</v>
      </c>
      <c r="I28" s="84"/>
    </row>
    <row r="29" spans="1:9" x14ac:dyDescent="0.3">
      <c r="A29" s="1" t="s">
        <v>40</v>
      </c>
      <c r="B29" s="5" t="s">
        <v>215</v>
      </c>
      <c r="C29" s="20">
        <v>56</v>
      </c>
      <c r="D29" s="20">
        <v>38</v>
      </c>
      <c r="E29" s="58">
        <f t="shared" si="0"/>
        <v>0.6785714285714286</v>
      </c>
      <c r="F29" s="90">
        <v>0.84382284382284378</v>
      </c>
      <c r="G29" s="175" t="s">
        <v>216</v>
      </c>
      <c r="H29" s="1" t="s">
        <v>40</v>
      </c>
      <c r="I29" s="84"/>
    </row>
    <row r="30" spans="1:9" x14ac:dyDescent="0.3">
      <c r="A30" s="1" t="s">
        <v>40</v>
      </c>
      <c r="B30" s="12" t="s">
        <v>16</v>
      </c>
      <c r="C30" s="20">
        <v>55</v>
      </c>
      <c r="D30" s="20">
        <v>36</v>
      </c>
      <c r="E30" s="58">
        <f t="shared" si="0"/>
        <v>0.65454545454545454</v>
      </c>
      <c r="F30" s="90">
        <v>0.87599206349206349</v>
      </c>
      <c r="G30" t="s">
        <v>178</v>
      </c>
      <c r="H30" s="1" t="s">
        <v>40</v>
      </c>
      <c r="I30" s="84"/>
    </row>
    <row r="31" spans="1:9" x14ac:dyDescent="0.3">
      <c r="A31" s="1" t="s">
        <v>40</v>
      </c>
      <c r="B31" s="12" t="s">
        <v>199</v>
      </c>
      <c r="C31" s="20">
        <v>31</v>
      </c>
      <c r="D31" s="20">
        <v>24</v>
      </c>
      <c r="E31" s="58">
        <f t="shared" si="0"/>
        <v>0.77419354838709675</v>
      </c>
      <c r="F31" s="90">
        <v>0.84824281150159742</v>
      </c>
      <c r="G31" s="175" t="s">
        <v>200</v>
      </c>
      <c r="H31" s="1" t="s">
        <v>40</v>
      </c>
      <c r="I31" s="84"/>
    </row>
    <row r="32" spans="1:9" x14ac:dyDescent="0.3">
      <c r="A32" s="1" t="s">
        <v>40</v>
      </c>
      <c r="B32" s="12" t="s">
        <v>23</v>
      </c>
      <c r="C32" s="20">
        <v>23</v>
      </c>
      <c r="D32" s="20">
        <v>11</v>
      </c>
      <c r="E32" s="58">
        <f t="shared" si="0"/>
        <v>0.47826086956521741</v>
      </c>
      <c r="F32" s="90">
        <v>0.87755102040816324</v>
      </c>
      <c r="G32" t="s">
        <v>179</v>
      </c>
      <c r="H32" s="1" t="s">
        <v>40</v>
      </c>
      <c r="I32" s="75"/>
    </row>
    <row r="33" spans="1:9" x14ac:dyDescent="0.3">
      <c r="A33" s="1" t="s">
        <v>40</v>
      </c>
      <c r="B33" s="12" t="s">
        <v>26</v>
      </c>
      <c r="C33" s="20">
        <v>138</v>
      </c>
      <c r="D33" s="20">
        <v>66</v>
      </c>
      <c r="E33" s="58">
        <f t="shared" si="0"/>
        <v>0.47826086956521741</v>
      </c>
      <c r="F33" s="90">
        <v>0.9970326409495549</v>
      </c>
      <c r="G33" t="s">
        <v>180</v>
      </c>
      <c r="H33" s="1" t="s">
        <v>40</v>
      </c>
      <c r="I33" s="84"/>
    </row>
    <row r="34" spans="1:9" x14ac:dyDescent="0.3">
      <c r="A34" s="1" t="s">
        <v>40</v>
      </c>
      <c r="B34" s="12" t="s">
        <v>27</v>
      </c>
      <c r="C34" s="20">
        <v>16</v>
      </c>
      <c r="D34" s="20">
        <v>8</v>
      </c>
      <c r="E34" s="58">
        <f t="shared" si="0"/>
        <v>0.5</v>
      </c>
      <c r="F34" s="90">
        <v>0.89078498293515362</v>
      </c>
      <c r="G34" t="s">
        <v>181</v>
      </c>
      <c r="H34" s="1" t="s">
        <v>40</v>
      </c>
      <c r="I34" s="84"/>
    </row>
    <row r="35" spans="1:9" x14ac:dyDescent="0.3">
      <c r="A35" s="1" t="s">
        <v>40</v>
      </c>
      <c r="B35" s="12" t="s">
        <v>30</v>
      </c>
      <c r="C35" s="20">
        <v>70</v>
      </c>
      <c r="D35" s="20">
        <v>42</v>
      </c>
      <c r="E35" s="58">
        <f t="shared" si="0"/>
        <v>0.6</v>
      </c>
      <c r="F35" s="90">
        <v>0.84195804195804191</v>
      </c>
      <c r="G35" t="s">
        <v>182</v>
      </c>
      <c r="H35" s="1" t="s">
        <v>40</v>
      </c>
      <c r="I35" s="84"/>
    </row>
    <row r="36" spans="1:9" x14ac:dyDescent="0.3">
      <c r="A36" s="1" t="s">
        <v>41</v>
      </c>
      <c r="B36" s="12" t="s">
        <v>72</v>
      </c>
      <c r="C36" s="20">
        <v>40</v>
      </c>
      <c r="D36" s="20">
        <v>25</v>
      </c>
      <c r="E36" s="58">
        <f t="shared" si="0"/>
        <v>0.625</v>
      </c>
      <c r="F36" s="90">
        <v>0.80727272727272725</v>
      </c>
      <c r="G36" t="s">
        <v>183</v>
      </c>
      <c r="H36" s="1" t="s">
        <v>41</v>
      </c>
      <c r="I36" s="84"/>
    </row>
    <row r="37" spans="1:9" x14ac:dyDescent="0.3">
      <c r="A37" s="1" t="s">
        <v>41</v>
      </c>
      <c r="B37" s="5" t="s">
        <v>217</v>
      </c>
      <c r="C37" s="20">
        <v>9</v>
      </c>
      <c r="D37" s="20">
        <v>4</v>
      </c>
      <c r="E37" s="58">
        <f t="shared" si="0"/>
        <v>0.44444444444444442</v>
      </c>
      <c r="F37" s="90">
        <v>0.71739130434782605</v>
      </c>
      <c r="G37" s="175" t="s">
        <v>218</v>
      </c>
      <c r="H37" s="1" t="s">
        <v>41</v>
      </c>
      <c r="I37" s="84"/>
    </row>
    <row r="38" spans="1:9" x14ac:dyDescent="0.3">
      <c r="A38" s="1" t="s">
        <v>41</v>
      </c>
      <c r="B38" s="12" t="s">
        <v>8</v>
      </c>
      <c r="C38" s="20">
        <v>34</v>
      </c>
      <c r="D38" s="20">
        <v>17</v>
      </c>
      <c r="E38" s="58">
        <f t="shared" si="0"/>
        <v>0.5</v>
      </c>
      <c r="F38" s="90">
        <v>0.8666666666666667</v>
      </c>
      <c r="G38" t="s">
        <v>184</v>
      </c>
      <c r="H38" s="1" t="s">
        <v>41</v>
      </c>
      <c r="I38" s="84"/>
    </row>
    <row r="39" spans="1:9" x14ac:dyDescent="0.3">
      <c r="A39" s="1" t="s">
        <v>41</v>
      </c>
      <c r="B39" s="12" t="s">
        <v>9</v>
      </c>
      <c r="C39" s="20">
        <v>47</v>
      </c>
      <c r="D39" s="20">
        <v>29</v>
      </c>
      <c r="E39" s="58">
        <f t="shared" si="0"/>
        <v>0.61702127659574468</v>
      </c>
      <c r="F39" s="90">
        <v>0.83432835820895523</v>
      </c>
      <c r="G39" t="s">
        <v>185</v>
      </c>
      <c r="H39" s="1" t="s">
        <v>41</v>
      </c>
      <c r="I39" s="84"/>
    </row>
    <row r="40" spans="1:9" x14ac:dyDescent="0.3">
      <c r="A40" s="1" t="s">
        <v>41</v>
      </c>
      <c r="B40" s="12" t="s">
        <v>10</v>
      </c>
      <c r="C40" s="20">
        <v>13</v>
      </c>
      <c r="D40" s="20">
        <v>3</v>
      </c>
      <c r="E40" s="58">
        <f t="shared" si="0"/>
        <v>0.23076923076923078</v>
      </c>
      <c r="F40" s="90">
        <v>1.0326086956521738</v>
      </c>
      <c r="G40" t="s">
        <v>186</v>
      </c>
      <c r="H40" s="1" t="s">
        <v>41</v>
      </c>
      <c r="I40" s="84"/>
    </row>
    <row r="41" spans="1:9" x14ac:dyDescent="0.3">
      <c r="A41" s="1" t="s">
        <v>41</v>
      </c>
      <c r="B41" s="12" t="s">
        <v>70</v>
      </c>
      <c r="C41" s="20">
        <v>111</v>
      </c>
      <c r="D41" s="20">
        <v>68</v>
      </c>
      <c r="E41" s="58">
        <f t="shared" si="0"/>
        <v>0.61261261261261257</v>
      </c>
      <c r="F41" s="90">
        <v>0.81276005547850205</v>
      </c>
      <c r="G41" t="s">
        <v>187</v>
      </c>
      <c r="H41" s="1" t="s">
        <v>41</v>
      </c>
      <c r="I41" s="84"/>
    </row>
    <row r="42" spans="1:9" x14ac:dyDescent="0.3">
      <c r="A42" s="1" t="s">
        <v>41</v>
      </c>
      <c r="B42" s="12" t="s">
        <v>14</v>
      </c>
      <c r="C42" s="20">
        <v>117</v>
      </c>
      <c r="D42" s="20">
        <v>63</v>
      </c>
      <c r="E42" s="58">
        <f t="shared" si="0"/>
        <v>0.53846153846153844</v>
      </c>
      <c r="F42" s="90">
        <v>0.86377708978328172</v>
      </c>
      <c r="G42" t="s">
        <v>188</v>
      </c>
      <c r="H42" s="1" t="s">
        <v>41</v>
      </c>
      <c r="I42" s="84"/>
    </row>
    <row r="43" spans="1:9" x14ac:dyDescent="0.3">
      <c r="A43" s="1" t="s">
        <v>41</v>
      </c>
      <c r="B43" s="13" t="s">
        <v>17</v>
      </c>
      <c r="C43" s="20">
        <v>36</v>
      </c>
      <c r="D43" s="20">
        <v>18</v>
      </c>
      <c r="E43" s="58">
        <f t="shared" si="0"/>
        <v>0.5</v>
      </c>
      <c r="F43" s="90">
        <v>0.86430062630480164</v>
      </c>
      <c r="G43" t="s">
        <v>189</v>
      </c>
      <c r="H43" s="1" t="s">
        <v>41</v>
      </c>
      <c r="I43" s="84"/>
    </row>
    <row r="44" spans="1:9" x14ac:dyDescent="0.3">
      <c r="A44" s="1" t="s">
        <v>41</v>
      </c>
      <c r="B44" s="13" t="s">
        <v>19</v>
      </c>
      <c r="C44" s="20">
        <v>101</v>
      </c>
      <c r="D44" s="20">
        <v>53</v>
      </c>
      <c r="E44" s="58">
        <f t="shared" si="0"/>
        <v>0.52475247524752477</v>
      </c>
      <c r="F44" s="90">
        <v>0.86755952380952384</v>
      </c>
      <c r="G44" t="s">
        <v>190</v>
      </c>
      <c r="H44" s="1" t="s">
        <v>41</v>
      </c>
      <c r="I44" s="84"/>
    </row>
    <row r="45" spans="1:9" x14ac:dyDescent="0.3">
      <c r="A45" s="1" t="s">
        <v>41</v>
      </c>
      <c r="B45" s="112" t="s">
        <v>150</v>
      </c>
      <c r="C45" s="20">
        <v>17</v>
      </c>
      <c r="D45" s="20">
        <v>8</v>
      </c>
      <c r="E45" s="58">
        <f t="shared" si="0"/>
        <v>0.47058823529411764</v>
      </c>
      <c r="F45" s="90">
        <v>0.8164165931156222</v>
      </c>
      <c r="G45" t="s">
        <v>191</v>
      </c>
      <c r="H45" s="1" t="s">
        <v>41</v>
      </c>
      <c r="I45" s="84"/>
    </row>
    <row r="46" spans="1:9" x14ac:dyDescent="0.3">
      <c r="A46" s="111" t="s">
        <v>41</v>
      </c>
      <c r="B46" s="112" t="s">
        <v>22</v>
      </c>
      <c r="C46" s="20">
        <v>98</v>
      </c>
      <c r="D46" s="20">
        <v>50</v>
      </c>
      <c r="E46" s="58">
        <f t="shared" si="0"/>
        <v>0.51020408163265307</v>
      </c>
      <c r="F46" s="90">
        <v>0.88759124087591246</v>
      </c>
      <c r="G46" t="s">
        <v>192</v>
      </c>
      <c r="H46" s="111" t="s">
        <v>41</v>
      </c>
      <c r="I46" s="84"/>
    </row>
    <row r="47" spans="1:9" x14ac:dyDescent="0.3">
      <c r="A47" s="111" t="s">
        <v>41</v>
      </c>
      <c r="B47" s="112" t="s">
        <v>28</v>
      </c>
      <c r="C47" s="20">
        <v>45</v>
      </c>
      <c r="D47" s="20">
        <v>19</v>
      </c>
      <c r="E47" s="58">
        <f t="shared" si="0"/>
        <v>0.42222222222222222</v>
      </c>
      <c r="F47" s="90">
        <v>1.0259259259259259</v>
      </c>
      <c r="G47" t="s">
        <v>193</v>
      </c>
      <c r="H47" s="111" t="s">
        <v>41</v>
      </c>
      <c r="I47" s="84"/>
    </row>
    <row r="48" spans="1:9" x14ac:dyDescent="0.3">
      <c r="A48" s="111" t="s">
        <v>41</v>
      </c>
      <c r="B48" s="112" t="s">
        <v>71</v>
      </c>
      <c r="C48" s="20">
        <v>40</v>
      </c>
      <c r="D48" s="20">
        <v>13</v>
      </c>
      <c r="E48" s="58">
        <f t="shared" si="0"/>
        <v>0.32500000000000001</v>
      </c>
      <c r="F48" s="90">
        <v>0.86546463245492367</v>
      </c>
      <c r="G48" t="s">
        <v>194</v>
      </c>
      <c r="H48" s="111" t="s">
        <v>41</v>
      </c>
      <c r="I48" s="84"/>
    </row>
    <row r="49" spans="1:9" x14ac:dyDescent="0.3">
      <c r="A49" s="111" t="s">
        <v>41</v>
      </c>
      <c r="B49" s="112" t="s">
        <v>31</v>
      </c>
      <c r="C49" s="20">
        <v>8</v>
      </c>
      <c r="D49" s="20">
        <v>4</v>
      </c>
      <c r="E49" s="58">
        <f t="shared" si="0"/>
        <v>0.5</v>
      </c>
      <c r="F49" s="90">
        <v>0.86868686868686873</v>
      </c>
      <c r="G49" t="s">
        <v>195</v>
      </c>
      <c r="H49" s="111" t="s">
        <v>41</v>
      </c>
      <c r="I49" s="84"/>
    </row>
    <row r="50" spans="1:9" x14ac:dyDescent="0.3">
      <c r="A50" s="111" t="s">
        <v>41</v>
      </c>
      <c r="B50" s="112" t="s">
        <v>151</v>
      </c>
      <c r="C50" s="20">
        <v>65</v>
      </c>
      <c r="D50" s="20">
        <v>44</v>
      </c>
      <c r="E50" s="58">
        <f t="shared" si="0"/>
        <v>0.67692307692307696</v>
      </c>
      <c r="F50" s="90">
        <v>0.76436781609195403</v>
      </c>
      <c r="G50" s="145" t="s">
        <v>196</v>
      </c>
      <c r="H50" s="111" t="s">
        <v>41</v>
      </c>
      <c r="I50" s="84"/>
    </row>
    <row r="51" spans="1:9" x14ac:dyDescent="0.3">
      <c r="A51" s="111"/>
      <c r="B51" s="113" t="s">
        <v>38</v>
      </c>
      <c r="C51" s="114">
        <f>SUM(C3:C11)</f>
        <v>414</v>
      </c>
      <c r="D51" s="114">
        <f>SUM(D3:D11)</f>
        <v>191</v>
      </c>
      <c r="E51" s="115">
        <f t="shared" si="0"/>
        <v>0.46135265700483091</v>
      </c>
      <c r="F51" s="90">
        <v>0.78549999999999998</v>
      </c>
      <c r="H51" s="111"/>
    </row>
    <row r="52" spans="1:9" x14ac:dyDescent="0.3">
      <c r="A52" s="111"/>
      <c r="B52" s="113" t="s">
        <v>39</v>
      </c>
      <c r="C52" s="114">
        <f>SUM(C12:C21)</f>
        <v>507</v>
      </c>
      <c r="D52" s="114">
        <f>SUM(D12:D21)</f>
        <v>274</v>
      </c>
      <c r="E52" s="115">
        <f t="shared" si="0"/>
        <v>0.54043392504930965</v>
      </c>
      <c r="F52" s="90">
        <v>0.83760000000000001</v>
      </c>
      <c r="H52" s="111"/>
    </row>
    <row r="53" spans="1:9" x14ac:dyDescent="0.3">
      <c r="A53" s="111"/>
      <c r="B53" s="113" t="s">
        <v>40</v>
      </c>
      <c r="C53" s="114">
        <f>SUM(C22:C35)</f>
        <v>846</v>
      </c>
      <c r="D53" s="114">
        <f>SUM(D22:D35)</f>
        <v>479</v>
      </c>
      <c r="E53" s="115">
        <f t="shared" si="0"/>
        <v>0.56619385342789597</v>
      </c>
      <c r="F53" s="90">
        <v>0.86229999999999996</v>
      </c>
      <c r="H53" s="111"/>
    </row>
    <row r="54" spans="1:9" x14ac:dyDescent="0.3">
      <c r="A54" s="111"/>
      <c r="B54" s="113" t="s">
        <v>41</v>
      </c>
      <c r="C54" s="114">
        <f>SUM(C36:C50)</f>
        <v>781</v>
      </c>
      <c r="D54" s="114">
        <f>SUM(D36:D50)</f>
        <v>418</v>
      </c>
      <c r="E54" s="115">
        <f t="shared" si="0"/>
        <v>0.53521126760563376</v>
      </c>
      <c r="F54" s="90">
        <v>0.85719999999999996</v>
      </c>
      <c r="H54" s="111"/>
    </row>
    <row r="55" spans="1:9" x14ac:dyDescent="0.3">
      <c r="A55" s="111"/>
      <c r="B55" s="113" t="s">
        <v>34</v>
      </c>
      <c r="C55" s="114">
        <f>SUM(C51:C54)</f>
        <v>2548</v>
      </c>
      <c r="D55" s="114">
        <f>SUM(D51:D54)</f>
        <v>1362</v>
      </c>
      <c r="E55" s="115">
        <f t="shared" si="0"/>
        <v>0.53453689167974883</v>
      </c>
      <c r="F55" s="115">
        <v>0.84009999999999996</v>
      </c>
      <c r="H55" s="111"/>
    </row>
    <row r="56" spans="1:9" x14ac:dyDescent="0.3">
      <c r="C56" s="21"/>
      <c r="D56" s="21"/>
      <c r="E56" s="59"/>
    </row>
  </sheetData>
  <sortState ref="A3:M40">
    <sortCondition ref="A3:A40"/>
  </sortState>
  <mergeCells count="1">
    <mergeCell ref="C1:E1"/>
  </mergeCells>
  <phoneticPr fontId="7" type="noConversion"/>
  <printOptions horizontalCentered="1"/>
  <pageMargins left="0.52" right="0.75" top="1.21" bottom="0.52" header="0.5" footer="0.5"/>
  <pageSetup orientation="landscape" r:id="rId1"/>
  <headerFooter alignWithMargins="0">
    <oddHeader>&amp;C&amp;"Century Gothic,Regular"&amp;14VALLEY MEDICAL GROUP
QUALITY REPORTING DASHBOARD 1Q2014</oddHeader>
    <oddFooter>&amp;R&amp;"Century Gothic,Italic"Confidential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D54" sqref="D54"/>
    </sheetView>
  </sheetViews>
  <sheetFormatPr defaultRowHeight="17.25" x14ac:dyDescent="0.3"/>
  <cols>
    <col min="1" max="1" width="9.140625" style="1"/>
    <col min="2" max="2" width="24.140625" style="18" customWidth="1"/>
    <col min="3" max="4" width="14.85546875" style="10" customWidth="1"/>
    <col min="5" max="5" width="14.85546875" style="19" customWidth="1"/>
    <col min="6" max="6" width="16.140625" style="10" customWidth="1"/>
    <col min="7" max="8" width="9.140625" style="1"/>
    <col min="9" max="9" width="10.42578125" style="38" bestFit="1" customWidth="1"/>
    <col min="10" max="16384" width="9.140625" style="10"/>
  </cols>
  <sheetData>
    <row r="1" spans="1:9" ht="39.75" customHeight="1" thickBot="1" x14ac:dyDescent="0.35">
      <c r="B1" s="121"/>
      <c r="C1" s="190" t="s">
        <v>42</v>
      </c>
      <c r="D1" s="191"/>
      <c r="E1" s="192"/>
      <c r="F1" s="120" t="s">
        <v>69</v>
      </c>
    </row>
    <row r="2" spans="1:9" ht="18" thickBot="1" x14ac:dyDescent="0.35">
      <c r="A2" s="2" t="s">
        <v>56</v>
      </c>
      <c r="B2" s="45" t="s">
        <v>1</v>
      </c>
      <c r="C2" s="78" t="s">
        <v>43</v>
      </c>
      <c r="D2" s="79" t="s">
        <v>44</v>
      </c>
      <c r="E2" s="100" t="s">
        <v>45</v>
      </c>
      <c r="F2" s="101" t="s">
        <v>68</v>
      </c>
      <c r="G2" s="2"/>
      <c r="H2" s="2"/>
    </row>
    <row r="3" spans="1:9" x14ac:dyDescent="0.3">
      <c r="A3" s="1" t="s">
        <v>38</v>
      </c>
      <c r="B3" s="11" t="s">
        <v>4</v>
      </c>
      <c r="C3" s="153">
        <v>616</v>
      </c>
      <c r="D3" s="153">
        <v>459</v>
      </c>
      <c r="E3" s="80">
        <f t="shared" ref="E3:E55" si="0">SUM(D3/C3)</f>
        <v>0.74512987012987009</v>
      </c>
      <c r="F3" s="102"/>
      <c r="G3" t="s">
        <v>155</v>
      </c>
      <c r="I3" s="135"/>
    </row>
    <row r="4" spans="1:9" x14ac:dyDescent="0.3">
      <c r="A4" s="1" t="s">
        <v>38</v>
      </c>
      <c r="B4" s="3" t="s">
        <v>213</v>
      </c>
      <c r="C4" s="153">
        <v>216</v>
      </c>
      <c r="D4" s="153">
        <v>197</v>
      </c>
      <c r="E4" s="80">
        <f t="shared" si="0"/>
        <v>0.91203703703703709</v>
      </c>
      <c r="F4" s="178"/>
      <c r="G4" t="s">
        <v>214</v>
      </c>
      <c r="I4" s="135"/>
    </row>
    <row r="5" spans="1:9" x14ac:dyDescent="0.3">
      <c r="A5" s="1" t="s">
        <v>38</v>
      </c>
      <c r="B5" s="12" t="s">
        <v>12</v>
      </c>
      <c r="C5" s="153">
        <v>995</v>
      </c>
      <c r="D5" s="153">
        <v>605</v>
      </c>
      <c r="E5" s="80">
        <f t="shared" si="0"/>
        <v>0.60804020100502509</v>
      </c>
      <c r="F5" s="103"/>
      <c r="G5" t="s">
        <v>156</v>
      </c>
      <c r="I5" s="135"/>
    </row>
    <row r="6" spans="1:9" x14ac:dyDescent="0.3">
      <c r="A6" s="1" t="s">
        <v>38</v>
      </c>
      <c r="B6" s="12" t="s">
        <v>18</v>
      </c>
      <c r="C6" s="153">
        <v>594</v>
      </c>
      <c r="D6" s="153">
        <v>456</v>
      </c>
      <c r="E6" s="80">
        <f t="shared" si="0"/>
        <v>0.76767676767676762</v>
      </c>
      <c r="F6" s="103"/>
      <c r="G6" t="s">
        <v>157</v>
      </c>
      <c r="I6" s="135"/>
    </row>
    <row r="7" spans="1:9" x14ac:dyDescent="0.3">
      <c r="A7" s="1" t="s">
        <v>38</v>
      </c>
      <c r="B7" s="12" t="s">
        <v>21</v>
      </c>
      <c r="C7" s="153">
        <v>846</v>
      </c>
      <c r="D7" s="153">
        <v>649</v>
      </c>
      <c r="E7" s="80">
        <f t="shared" si="0"/>
        <v>0.7671394799054374</v>
      </c>
      <c r="F7" s="103"/>
      <c r="G7" t="s">
        <v>158</v>
      </c>
      <c r="I7" s="135"/>
    </row>
    <row r="8" spans="1:9" x14ac:dyDescent="0.3">
      <c r="A8" s="1" t="s">
        <v>38</v>
      </c>
      <c r="B8" s="12" t="s">
        <v>25</v>
      </c>
      <c r="C8" s="153">
        <v>558</v>
      </c>
      <c r="D8" s="153">
        <v>412</v>
      </c>
      <c r="E8" s="80">
        <f t="shared" si="0"/>
        <v>0.73835125448028671</v>
      </c>
      <c r="F8" s="103"/>
      <c r="G8" t="s">
        <v>159</v>
      </c>
      <c r="I8" s="135"/>
    </row>
    <row r="9" spans="1:9" x14ac:dyDescent="0.3">
      <c r="A9" s="1" t="s">
        <v>38</v>
      </c>
      <c r="B9" s="12" t="s">
        <v>197</v>
      </c>
      <c r="C9" s="153">
        <v>487</v>
      </c>
      <c r="D9" s="153">
        <v>369</v>
      </c>
      <c r="E9" s="80">
        <f t="shared" si="0"/>
        <v>0.757700205338809</v>
      </c>
      <c r="F9" s="103"/>
      <c r="G9" s="175" t="s">
        <v>198</v>
      </c>
      <c r="I9" s="135"/>
    </row>
    <row r="10" spans="1:9" x14ac:dyDescent="0.3">
      <c r="A10" s="1" t="s">
        <v>38</v>
      </c>
      <c r="B10" s="12" t="s">
        <v>48</v>
      </c>
      <c r="C10" s="153">
        <v>628</v>
      </c>
      <c r="D10" s="153">
        <v>508</v>
      </c>
      <c r="E10" s="80">
        <f t="shared" si="0"/>
        <v>0.80891719745222934</v>
      </c>
      <c r="F10" s="103"/>
      <c r="G10" t="s">
        <v>160</v>
      </c>
      <c r="I10" s="135"/>
    </row>
    <row r="11" spans="1:9" s="65" customFormat="1" x14ac:dyDescent="0.3">
      <c r="A11" s="1" t="s">
        <v>38</v>
      </c>
      <c r="B11" s="63" t="s">
        <v>33</v>
      </c>
      <c r="C11" s="153">
        <v>809</v>
      </c>
      <c r="D11" s="153">
        <v>562</v>
      </c>
      <c r="E11" s="80">
        <f t="shared" si="0"/>
        <v>0.6946847960444994</v>
      </c>
      <c r="F11" s="104"/>
      <c r="G11" t="s">
        <v>161</v>
      </c>
      <c r="H11" s="1"/>
      <c r="I11" s="135"/>
    </row>
    <row r="12" spans="1:9" x14ac:dyDescent="0.3">
      <c r="A12" s="1" t="s">
        <v>39</v>
      </c>
      <c r="B12" s="12" t="s">
        <v>7</v>
      </c>
      <c r="C12" s="153">
        <v>523</v>
      </c>
      <c r="D12" s="153">
        <v>354</v>
      </c>
      <c r="E12" s="80">
        <f t="shared" si="0"/>
        <v>0.67686424474187379</v>
      </c>
      <c r="F12" s="103"/>
      <c r="G12" t="s">
        <v>162</v>
      </c>
      <c r="I12" s="135"/>
    </row>
    <row r="13" spans="1:9" x14ac:dyDescent="0.3">
      <c r="A13" s="1" t="s">
        <v>39</v>
      </c>
      <c r="B13" s="12" t="s">
        <v>201</v>
      </c>
      <c r="C13" s="153">
        <v>302</v>
      </c>
      <c r="D13" s="153">
        <v>236</v>
      </c>
      <c r="E13" s="80">
        <f t="shared" si="0"/>
        <v>0.7814569536423841</v>
      </c>
      <c r="F13" s="103"/>
      <c r="G13" s="175" t="s">
        <v>202</v>
      </c>
      <c r="I13" s="135"/>
    </row>
    <row r="14" spans="1:9" x14ac:dyDescent="0.3">
      <c r="A14" s="1" t="s">
        <v>39</v>
      </c>
      <c r="B14" s="12" t="s">
        <v>11</v>
      </c>
      <c r="C14" s="153">
        <v>775</v>
      </c>
      <c r="D14" s="153">
        <v>557</v>
      </c>
      <c r="E14" s="80">
        <f t="shared" si="0"/>
        <v>0.71870967741935488</v>
      </c>
      <c r="F14" s="103"/>
      <c r="G14" t="s">
        <v>163</v>
      </c>
      <c r="I14" s="135"/>
    </row>
    <row r="15" spans="1:9" x14ac:dyDescent="0.3">
      <c r="A15" s="1" t="s">
        <v>39</v>
      </c>
      <c r="B15" s="12" t="s">
        <v>73</v>
      </c>
      <c r="C15" s="153">
        <v>450</v>
      </c>
      <c r="D15" s="153">
        <v>354</v>
      </c>
      <c r="E15" s="80">
        <f t="shared" si="0"/>
        <v>0.78666666666666663</v>
      </c>
      <c r="F15" s="103"/>
      <c r="G15" t="s">
        <v>164</v>
      </c>
      <c r="I15" s="135"/>
    </row>
    <row r="16" spans="1:9" x14ac:dyDescent="0.3">
      <c r="A16" s="1" t="s">
        <v>39</v>
      </c>
      <c r="B16" s="12" t="s">
        <v>20</v>
      </c>
      <c r="C16" s="153">
        <v>1051</v>
      </c>
      <c r="D16" s="153">
        <v>768</v>
      </c>
      <c r="E16" s="80">
        <f t="shared" si="0"/>
        <v>0.730732635585157</v>
      </c>
      <c r="F16" s="103"/>
      <c r="G16" t="s">
        <v>165</v>
      </c>
      <c r="I16" s="135"/>
    </row>
    <row r="17" spans="1:9" x14ac:dyDescent="0.3">
      <c r="A17" s="1" t="s">
        <v>39</v>
      </c>
      <c r="B17" s="12" t="s">
        <v>24</v>
      </c>
      <c r="C17" s="153">
        <v>406</v>
      </c>
      <c r="D17" s="153">
        <v>298</v>
      </c>
      <c r="E17" s="80">
        <f t="shared" si="0"/>
        <v>0.73399014778325122</v>
      </c>
      <c r="F17" s="103"/>
      <c r="G17" t="s">
        <v>166</v>
      </c>
      <c r="I17" s="135"/>
    </row>
    <row r="18" spans="1:9" x14ac:dyDescent="0.3">
      <c r="A18" s="1" t="s">
        <v>39</v>
      </c>
      <c r="B18" s="12" t="s">
        <v>154</v>
      </c>
      <c r="C18" s="153">
        <v>297</v>
      </c>
      <c r="D18" s="153">
        <v>216</v>
      </c>
      <c r="E18" s="80">
        <f t="shared" si="0"/>
        <v>0.72727272727272729</v>
      </c>
      <c r="F18" s="103"/>
      <c r="G18" t="s">
        <v>167</v>
      </c>
      <c r="I18" s="135"/>
    </row>
    <row r="19" spans="1:9" x14ac:dyDescent="0.3">
      <c r="A19" s="1" t="s">
        <v>39</v>
      </c>
      <c r="B19" s="12" t="s">
        <v>57</v>
      </c>
      <c r="C19" s="153">
        <v>1084</v>
      </c>
      <c r="D19" s="153">
        <v>761</v>
      </c>
      <c r="E19" s="80">
        <f t="shared" si="0"/>
        <v>0.70202952029520294</v>
      </c>
      <c r="F19" s="103"/>
      <c r="G19" t="s">
        <v>168</v>
      </c>
      <c r="I19" s="135"/>
    </row>
    <row r="20" spans="1:9" x14ac:dyDescent="0.3">
      <c r="A20" s="1" t="s">
        <v>39</v>
      </c>
      <c r="B20" s="12" t="s">
        <v>29</v>
      </c>
      <c r="C20" s="153">
        <v>890</v>
      </c>
      <c r="D20" s="153">
        <v>620</v>
      </c>
      <c r="E20" s="80">
        <f t="shared" si="0"/>
        <v>0.6966292134831461</v>
      </c>
      <c r="F20" s="103"/>
      <c r="G20" t="s">
        <v>169</v>
      </c>
      <c r="I20" s="135"/>
    </row>
    <row r="21" spans="1:9" x14ac:dyDescent="0.3">
      <c r="A21" s="1" t="s">
        <v>39</v>
      </c>
      <c r="B21" s="12" t="s">
        <v>32</v>
      </c>
      <c r="C21" s="153">
        <v>479</v>
      </c>
      <c r="D21" s="153">
        <v>344</v>
      </c>
      <c r="E21" s="80">
        <f t="shared" si="0"/>
        <v>0.71816283924843427</v>
      </c>
      <c r="F21" s="103"/>
      <c r="G21" t="s">
        <v>170</v>
      </c>
      <c r="I21" s="135"/>
    </row>
    <row r="22" spans="1:9" x14ac:dyDescent="0.3">
      <c r="A22" s="1" t="s">
        <v>40</v>
      </c>
      <c r="B22" s="12" t="s">
        <v>5</v>
      </c>
      <c r="C22" s="153">
        <v>670</v>
      </c>
      <c r="D22" s="153">
        <v>498</v>
      </c>
      <c r="E22" s="80">
        <f t="shared" si="0"/>
        <v>0.74328358208955225</v>
      </c>
      <c r="F22" s="103"/>
      <c r="G22" t="s">
        <v>171</v>
      </c>
      <c r="I22" s="135"/>
    </row>
    <row r="23" spans="1:9" x14ac:dyDescent="0.3">
      <c r="A23" s="1" t="s">
        <v>40</v>
      </c>
      <c r="B23" s="12" t="s">
        <v>58</v>
      </c>
      <c r="C23" s="153">
        <v>569</v>
      </c>
      <c r="D23" s="153">
        <v>421</v>
      </c>
      <c r="E23" s="80">
        <f t="shared" si="0"/>
        <v>0.7398945518453427</v>
      </c>
      <c r="F23" s="103"/>
      <c r="G23" t="s">
        <v>172</v>
      </c>
      <c r="I23" s="135"/>
    </row>
    <row r="24" spans="1:9" x14ac:dyDescent="0.3">
      <c r="A24" s="1" t="s">
        <v>40</v>
      </c>
      <c r="B24" s="12" t="s">
        <v>6</v>
      </c>
      <c r="C24" s="153">
        <v>912</v>
      </c>
      <c r="D24" s="153">
        <v>649</v>
      </c>
      <c r="E24" s="80">
        <f t="shared" si="0"/>
        <v>0.71162280701754388</v>
      </c>
      <c r="F24" s="103"/>
      <c r="G24" t="s">
        <v>173</v>
      </c>
      <c r="I24" s="135"/>
    </row>
    <row r="25" spans="1:9" x14ac:dyDescent="0.3">
      <c r="A25" s="1" t="s">
        <v>40</v>
      </c>
      <c r="B25" s="12" t="s">
        <v>13</v>
      </c>
      <c r="C25" s="153">
        <v>761</v>
      </c>
      <c r="D25" s="153">
        <v>534</v>
      </c>
      <c r="E25" s="80">
        <f t="shared" si="0"/>
        <v>0.70170827858081475</v>
      </c>
      <c r="F25" s="103"/>
      <c r="G25" t="s">
        <v>174</v>
      </c>
      <c r="I25" s="135"/>
    </row>
    <row r="26" spans="1:9" x14ac:dyDescent="0.3">
      <c r="A26" s="1" t="s">
        <v>40</v>
      </c>
      <c r="B26" s="12" t="s">
        <v>152</v>
      </c>
      <c r="C26" s="153">
        <v>661</v>
      </c>
      <c r="D26" s="153">
        <v>496</v>
      </c>
      <c r="E26" s="80">
        <f t="shared" si="0"/>
        <v>0.75037821482602118</v>
      </c>
      <c r="F26" s="103"/>
      <c r="G26" t="s">
        <v>175</v>
      </c>
      <c r="I26" s="135"/>
    </row>
    <row r="27" spans="1:9" x14ac:dyDescent="0.3">
      <c r="A27" s="1" t="s">
        <v>40</v>
      </c>
      <c r="B27" s="12" t="s">
        <v>15</v>
      </c>
      <c r="C27" s="153">
        <v>1098</v>
      </c>
      <c r="D27" s="153">
        <v>787</v>
      </c>
      <c r="E27" s="80">
        <f t="shared" si="0"/>
        <v>0.71675774134790526</v>
      </c>
      <c r="F27" s="103"/>
      <c r="G27" t="s">
        <v>176</v>
      </c>
      <c r="I27" s="135"/>
    </row>
    <row r="28" spans="1:9" x14ac:dyDescent="0.3">
      <c r="A28" s="1" t="s">
        <v>40</v>
      </c>
      <c r="B28" s="12" t="s">
        <v>153</v>
      </c>
      <c r="C28" s="153">
        <v>388</v>
      </c>
      <c r="D28" s="153">
        <v>82</v>
      </c>
      <c r="E28" s="80">
        <f t="shared" si="0"/>
        <v>0.21134020618556701</v>
      </c>
      <c r="F28" s="103"/>
      <c r="G28" t="s">
        <v>177</v>
      </c>
      <c r="I28" s="135"/>
    </row>
    <row r="29" spans="1:9" x14ac:dyDescent="0.3">
      <c r="A29" s="1" t="s">
        <v>40</v>
      </c>
      <c r="B29" s="5" t="s">
        <v>215</v>
      </c>
      <c r="C29" s="153">
        <v>432</v>
      </c>
      <c r="D29" s="153">
        <v>329</v>
      </c>
      <c r="E29" s="80">
        <f t="shared" si="0"/>
        <v>0.76157407407407407</v>
      </c>
      <c r="F29" s="103"/>
      <c r="G29" s="175" t="s">
        <v>216</v>
      </c>
      <c r="I29" s="135"/>
    </row>
    <row r="30" spans="1:9" x14ac:dyDescent="0.3">
      <c r="A30" s="1" t="s">
        <v>40</v>
      </c>
      <c r="B30" s="12" t="s">
        <v>16</v>
      </c>
      <c r="C30" s="153">
        <v>973</v>
      </c>
      <c r="D30" s="153">
        <v>660</v>
      </c>
      <c r="E30" s="80">
        <f t="shared" si="0"/>
        <v>0.67831449126413157</v>
      </c>
      <c r="F30" s="103"/>
      <c r="G30" t="s">
        <v>178</v>
      </c>
      <c r="I30" s="135"/>
    </row>
    <row r="31" spans="1:9" x14ac:dyDescent="0.3">
      <c r="A31" s="1" t="s">
        <v>40</v>
      </c>
      <c r="B31" s="12" t="s">
        <v>199</v>
      </c>
      <c r="C31" s="153">
        <v>251</v>
      </c>
      <c r="D31" s="153">
        <v>200</v>
      </c>
      <c r="E31" s="80">
        <f t="shared" si="0"/>
        <v>0.79681274900398402</v>
      </c>
      <c r="F31" s="103"/>
      <c r="G31" s="175" t="s">
        <v>200</v>
      </c>
      <c r="I31" s="135"/>
    </row>
    <row r="32" spans="1:9" x14ac:dyDescent="0.3">
      <c r="A32" s="1" t="s">
        <v>40</v>
      </c>
      <c r="B32" s="12" t="s">
        <v>23</v>
      </c>
      <c r="C32" s="153">
        <v>1265</v>
      </c>
      <c r="D32" s="153">
        <v>821</v>
      </c>
      <c r="E32" s="80">
        <f t="shared" si="0"/>
        <v>0.64901185770750991</v>
      </c>
      <c r="F32" s="103"/>
      <c r="G32" t="s">
        <v>179</v>
      </c>
      <c r="I32" s="135"/>
    </row>
    <row r="33" spans="1:9" x14ac:dyDescent="0.3">
      <c r="A33" s="77" t="s">
        <v>40</v>
      </c>
      <c r="B33" s="76" t="s">
        <v>26</v>
      </c>
      <c r="C33" s="153">
        <v>973</v>
      </c>
      <c r="D33" s="153">
        <v>546</v>
      </c>
      <c r="E33" s="80">
        <f t="shared" si="0"/>
        <v>0.5611510791366906</v>
      </c>
      <c r="F33" s="103"/>
      <c r="G33" t="s">
        <v>180</v>
      </c>
      <c r="I33" s="135"/>
    </row>
    <row r="34" spans="1:9" x14ac:dyDescent="0.3">
      <c r="A34" s="1" t="s">
        <v>40</v>
      </c>
      <c r="B34" s="12" t="s">
        <v>27</v>
      </c>
      <c r="C34" s="153">
        <v>18</v>
      </c>
      <c r="D34" s="153">
        <v>3</v>
      </c>
      <c r="E34" s="80">
        <f t="shared" si="0"/>
        <v>0.16666666666666666</v>
      </c>
      <c r="F34" s="103"/>
      <c r="G34" t="s">
        <v>181</v>
      </c>
      <c r="I34" s="135"/>
    </row>
    <row r="35" spans="1:9" x14ac:dyDescent="0.3">
      <c r="A35" s="1" t="s">
        <v>40</v>
      </c>
      <c r="B35" s="12" t="s">
        <v>30</v>
      </c>
      <c r="C35" s="153">
        <v>489</v>
      </c>
      <c r="D35" s="153">
        <v>314</v>
      </c>
      <c r="E35" s="80">
        <f t="shared" si="0"/>
        <v>0.64212678936605316</v>
      </c>
      <c r="F35" s="103"/>
      <c r="G35" t="s">
        <v>182</v>
      </c>
      <c r="I35" s="135"/>
    </row>
    <row r="36" spans="1:9" x14ac:dyDescent="0.3">
      <c r="A36" s="1" t="s">
        <v>41</v>
      </c>
      <c r="B36" s="12" t="s">
        <v>72</v>
      </c>
      <c r="C36" s="153">
        <v>304</v>
      </c>
      <c r="D36" s="153">
        <v>219</v>
      </c>
      <c r="E36" s="80">
        <f t="shared" si="0"/>
        <v>0.72039473684210531</v>
      </c>
      <c r="F36" s="103"/>
      <c r="G36" t="s">
        <v>183</v>
      </c>
      <c r="I36" s="135"/>
    </row>
    <row r="37" spans="1:9" x14ac:dyDescent="0.3">
      <c r="A37" s="1" t="s">
        <v>41</v>
      </c>
      <c r="B37" s="5" t="s">
        <v>217</v>
      </c>
      <c r="C37" s="153">
        <v>75</v>
      </c>
      <c r="D37" s="153">
        <v>48</v>
      </c>
      <c r="E37" s="80">
        <f t="shared" si="0"/>
        <v>0.64</v>
      </c>
      <c r="F37" s="103"/>
      <c r="G37" s="175" t="s">
        <v>218</v>
      </c>
      <c r="I37" s="135"/>
    </row>
    <row r="38" spans="1:9" x14ac:dyDescent="0.3">
      <c r="A38" s="1" t="s">
        <v>41</v>
      </c>
      <c r="B38" s="12" t="s">
        <v>8</v>
      </c>
      <c r="C38" s="153">
        <v>415</v>
      </c>
      <c r="D38" s="153">
        <v>186</v>
      </c>
      <c r="E38" s="80">
        <f t="shared" si="0"/>
        <v>0.44819277108433736</v>
      </c>
      <c r="F38" s="103"/>
      <c r="G38" t="s">
        <v>184</v>
      </c>
      <c r="I38" s="135"/>
    </row>
    <row r="39" spans="1:9" x14ac:dyDescent="0.3">
      <c r="A39" s="1" t="s">
        <v>41</v>
      </c>
      <c r="B39" s="12" t="s">
        <v>9</v>
      </c>
      <c r="C39" s="153">
        <v>384</v>
      </c>
      <c r="D39" s="153">
        <v>280</v>
      </c>
      <c r="E39" s="80">
        <f t="shared" si="0"/>
        <v>0.72916666666666663</v>
      </c>
      <c r="F39" s="103"/>
      <c r="G39" t="s">
        <v>185</v>
      </c>
      <c r="I39" s="135"/>
    </row>
    <row r="40" spans="1:9" x14ac:dyDescent="0.3">
      <c r="A40" s="1" t="s">
        <v>41</v>
      </c>
      <c r="B40" s="12" t="s">
        <v>10</v>
      </c>
      <c r="C40" s="153">
        <v>657</v>
      </c>
      <c r="D40" s="153">
        <v>339</v>
      </c>
      <c r="E40" s="80">
        <f t="shared" si="0"/>
        <v>0.51598173515981738</v>
      </c>
      <c r="F40" s="103"/>
      <c r="G40" t="s">
        <v>186</v>
      </c>
      <c r="I40" s="135"/>
    </row>
    <row r="41" spans="1:9" x14ac:dyDescent="0.3">
      <c r="A41" s="1" t="s">
        <v>41</v>
      </c>
      <c r="B41" s="12" t="s">
        <v>70</v>
      </c>
      <c r="C41" s="153">
        <v>276</v>
      </c>
      <c r="D41" s="153">
        <v>193</v>
      </c>
      <c r="E41" s="80">
        <f t="shared" si="0"/>
        <v>0.69927536231884058</v>
      </c>
      <c r="F41" s="103"/>
      <c r="G41" t="s">
        <v>187</v>
      </c>
      <c r="I41" s="135"/>
    </row>
    <row r="42" spans="1:9" x14ac:dyDescent="0.3">
      <c r="A42" s="1" t="s">
        <v>41</v>
      </c>
      <c r="B42" s="12" t="s">
        <v>14</v>
      </c>
      <c r="C42" s="153">
        <v>674</v>
      </c>
      <c r="D42" s="153">
        <v>506</v>
      </c>
      <c r="E42" s="80">
        <f t="shared" si="0"/>
        <v>0.75074183976261133</v>
      </c>
      <c r="F42" s="103"/>
      <c r="G42" t="s">
        <v>188</v>
      </c>
      <c r="I42" s="135"/>
    </row>
    <row r="43" spans="1:9" x14ac:dyDescent="0.3">
      <c r="A43" s="1" t="s">
        <v>41</v>
      </c>
      <c r="B43" s="13" t="s">
        <v>17</v>
      </c>
      <c r="C43" s="153">
        <v>1030</v>
      </c>
      <c r="D43" s="153">
        <v>664</v>
      </c>
      <c r="E43" s="80">
        <f t="shared" si="0"/>
        <v>0.64466019417475728</v>
      </c>
      <c r="F43" s="105"/>
      <c r="G43" t="s">
        <v>189</v>
      </c>
      <c r="I43" s="135"/>
    </row>
    <row r="44" spans="1:9" s="64" customFormat="1" ht="18" thickBot="1" x14ac:dyDescent="0.35">
      <c r="A44" s="1" t="s">
        <v>41</v>
      </c>
      <c r="B44" s="12" t="s">
        <v>19</v>
      </c>
      <c r="C44" s="153">
        <v>834</v>
      </c>
      <c r="D44" s="153">
        <v>471</v>
      </c>
      <c r="E44" s="80">
        <f t="shared" si="0"/>
        <v>0.56474820143884896</v>
      </c>
      <c r="F44" s="103"/>
      <c r="G44" t="s">
        <v>190</v>
      </c>
      <c r="H44" s="1"/>
      <c r="I44" s="135"/>
    </row>
    <row r="45" spans="1:9" s="64" customFormat="1" ht="18" thickBot="1" x14ac:dyDescent="0.35">
      <c r="A45" s="1" t="s">
        <v>41</v>
      </c>
      <c r="B45" s="112" t="s">
        <v>150</v>
      </c>
      <c r="C45" s="153">
        <v>596</v>
      </c>
      <c r="D45" s="153">
        <v>484</v>
      </c>
      <c r="E45" s="80">
        <f t="shared" si="0"/>
        <v>0.81208053691275173</v>
      </c>
      <c r="F45" s="172"/>
      <c r="G45" t="s">
        <v>191</v>
      </c>
      <c r="H45" s="1"/>
      <c r="I45" s="135"/>
    </row>
    <row r="46" spans="1:9" s="64" customFormat="1" ht="18" thickBot="1" x14ac:dyDescent="0.35">
      <c r="A46" s="1" t="s">
        <v>41</v>
      </c>
      <c r="B46" s="137" t="s">
        <v>22</v>
      </c>
      <c r="C46" s="153">
        <v>637</v>
      </c>
      <c r="D46" s="153">
        <v>420</v>
      </c>
      <c r="E46" s="80">
        <f t="shared" si="0"/>
        <v>0.65934065934065933</v>
      </c>
      <c r="F46" s="117"/>
      <c r="G46" t="s">
        <v>192</v>
      </c>
      <c r="H46" s="111"/>
      <c r="I46" s="135"/>
    </row>
    <row r="47" spans="1:9" s="64" customFormat="1" ht="18" thickBot="1" x14ac:dyDescent="0.35">
      <c r="A47" s="1" t="s">
        <v>41</v>
      </c>
      <c r="B47" s="137" t="s">
        <v>28</v>
      </c>
      <c r="C47" s="153">
        <v>1091</v>
      </c>
      <c r="D47" s="153">
        <v>544</v>
      </c>
      <c r="E47" s="80">
        <f t="shared" si="0"/>
        <v>0.4986251145737855</v>
      </c>
      <c r="F47" s="117"/>
      <c r="G47" t="s">
        <v>193</v>
      </c>
      <c r="H47" s="111"/>
      <c r="I47" s="135"/>
    </row>
    <row r="48" spans="1:9" s="64" customFormat="1" ht="18" thickBot="1" x14ac:dyDescent="0.35">
      <c r="A48" s="1" t="s">
        <v>41</v>
      </c>
      <c r="B48" s="137" t="s">
        <v>71</v>
      </c>
      <c r="C48" s="153">
        <v>276</v>
      </c>
      <c r="D48" s="153">
        <v>191</v>
      </c>
      <c r="E48" s="80">
        <f t="shared" si="0"/>
        <v>0.69202898550724634</v>
      </c>
      <c r="F48" s="117"/>
      <c r="G48" t="s">
        <v>194</v>
      </c>
      <c r="H48" s="111"/>
      <c r="I48" s="135"/>
    </row>
    <row r="49" spans="1:9" s="64" customFormat="1" ht="18" thickBot="1" x14ac:dyDescent="0.35">
      <c r="A49" s="1" t="s">
        <v>41</v>
      </c>
      <c r="B49" s="171" t="s">
        <v>31</v>
      </c>
      <c r="C49" s="153">
        <v>873</v>
      </c>
      <c r="D49" s="153">
        <v>655</v>
      </c>
      <c r="E49" s="80">
        <f t="shared" si="0"/>
        <v>0.75028636884306987</v>
      </c>
      <c r="F49" s="117"/>
      <c r="G49" t="s">
        <v>195</v>
      </c>
      <c r="H49" s="111"/>
      <c r="I49" s="135"/>
    </row>
    <row r="50" spans="1:9" s="64" customFormat="1" ht="18" thickBot="1" x14ac:dyDescent="0.35">
      <c r="A50" s="1" t="s">
        <v>41</v>
      </c>
      <c r="B50" s="170" t="s">
        <v>151</v>
      </c>
      <c r="C50" s="153">
        <v>444</v>
      </c>
      <c r="D50" s="153">
        <v>285</v>
      </c>
      <c r="E50" s="80">
        <f t="shared" si="0"/>
        <v>0.64189189189189189</v>
      </c>
      <c r="F50" s="117"/>
      <c r="G50" s="145" t="s">
        <v>196</v>
      </c>
      <c r="H50" s="111"/>
      <c r="I50" s="135"/>
    </row>
    <row r="51" spans="1:9" s="22" customFormat="1" ht="18" thickBot="1" x14ac:dyDescent="0.35">
      <c r="A51" s="1"/>
      <c r="B51" s="138" t="s">
        <v>38</v>
      </c>
      <c r="C51" s="144">
        <f>SUM(C3:C11)</f>
        <v>5749</v>
      </c>
      <c r="D51" s="144">
        <f>SUM(D3:D11)</f>
        <v>4217</v>
      </c>
      <c r="E51" s="154">
        <f t="shared" si="0"/>
        <v>0.73351887284745176</v>
      </c>
      <c r="F51" s="136" t="s">
        <v>145</v>
      </c>
      <c r="G51" s="1"/>
      <c r="H51" s="111"/>
      <c r="I51" s="38"/>
    </row>
    <row r="52" spans="1:9" x14ac:dyDescent="0.3">
      <c r="B52" s="139" t="s">
        <v>39</v>
      </c>
      <c r="C52" s="116">
        <f>SUM(C12:C21)</f>
        <v>6257</v>
      </c>
      <c r="D52" s="116">
        <f>SUM(D12:D21)</f>
        <v>4508</v>
      </c>
      <c r="E52" s="140">
        <f t="shared" si="0"/>
        <v>0.72047307016141926</v>
      </c>
      <c r="F52" s="122" t="s">
        <v>145</v>
      </c>
      <c r="H52" s="111"/>
    </row>
    <row r="53" spans="1:9" x14ac:dyDescent="0.3">
      <c r="B53" s="139" t="s">
        <v>40</v>
      </c>
      <c r="C53" s="116">
        <f>SUM(C22:C35)</f>
        <v>9460</v>
      </c>
      <c r="D53" s="116">
        <f>SUM(D22:D35)</f>
        <v>6340</v>
      </c>
      <c r="E53" s="140">
        <f t="shared" si="0"/>
        <v>0.67019027484143767</v>
      </c>
      <c r="F53" s="122" t="s">
        <v>145</v>
      </c>
      <c r="H53" s="111"/>
    </row>
    <row r="54" spans="1:9" x14ac:dyDescent="0.3">
      <c r="B54" s="139" t="s">
        <v>41</v>
      </c>
      <c r="C54" s="116">
        <f>SUM(C36:C50)</f>
        <v>8566</v>
      </c>
      <c r="D54" s="116">
        <f>SUM(D36:D50)</f>
        <v>5485</v>
      </c>
      <c r="E54" s="140">
        <f t="shared" si="0"/>
        <v>0.64032220406257301</v>
      </c>
      <c r="F54" s="122" t="s">
        <v>145</v>
      </c>
      <c r="H54" s="111"/>
    </row>
    <row r="55" spans="1:9" ht="18" thickBot="1" x14ac:dyDescent="0.35">
      <c r="B55" s="141" t="s">
        <v>34</v>
      </c>
      <c r="C55" s="142">
        <f>SUM(C51:C54)</f>
        <v>30032</v>
      </c>
      <c r="D55" s="142">
        <f>SUM(D51:D54)</f>
        <v>20550</v>
      </c>
      <c r="E55" s="143">
        <f t="shared" si="0"/>
        <v>0.68427011188066067</v>
      </c>
      <c r="H55" s="111"/>
    </row>
  </sheetData>
  <sortState ref="A3:J40">
    <sortCondition ref="A3:A40"/>
  </sortState>
  <mergeCells count="1">
    <mergeCell ref="C1:E1"/>
  </mergeCells>
  <phoneticPr fontId="7" type="noConversion"/>
  <printOptions horizontalCentered="1"/>
  <pageMargins left="0.75" right="0.75" top="1.1299999999999999" bottom="1" header="0.5" footer="0.5"/>
  <pageSetup orientation="landscape" r:id="rId1"/>
  <headerFooter alignWithMargins="0">
    <oddHeader>&amp;C&amp;"Century Gothic,Regular"&amp;14VALLEY MEDICAL GROUP
QUALITY REPORTING DASHBOARD 1Q2014</oddHeader>
    <oddFooter>&amp;R&amp;"Century Gothic,Italic"Confidential Information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C16" workbookViewId="0">
      <selection activeCell="A18" sqref="A18"/>
    </sheetView>
  </sheetViews>
  <sheetFormatPr defaultColWidth="26.5703125" defaultRowHeight="17.25" x14ac:dyDescent="0.3"/>
  <cols>
    <col min="1" max="1" width="23.85546875" style="106" customWidth="1"/>
    <col min="2" max="2" width="17.5703125" style="106" customWidth="1"/>
    <col min="3" max="4" width="37.5703125" style="106" customWidth="1"/>
    <col min="5" max="5" width="45.7109375" style="106" customWidth="1"/>
    <col min="6" max="16384" width="26.5703125" style="10"/>
  </cols>
  <sheetData>
    <row r="1" spans="1:5" s="110" customFormat="1" ht="15" x14ac:dyDescent="0.2">
      <c r="A1" s="109" t="s">
        <v>74</v>
      </c>
      <c r="B1" s="109" t="s">
        <v>78</v>
      </c>
      <c r="C1" s="109" t="s">
        <v>75</v>
      </c>
      <c r="D1" s="109" t="s">
        <v>76</v>
      </c>
      <c r="E1" s="109" t="s">
        <v>77</v>
      </c>
    </row>
    <row r="2" spans="1:5" ht="138" x14ac:dyDescent="0.3">
      <c r="A2" s="106" t="s">
        <v>91</v>
      </c>
      <c r="B2" s="106" t="s">
        <v>79</v>
      </c>
      <c r="C2" s="107" t="s">
        <v>83</v>
      </c>
      <c r="D2" s="106" t="s">
        <v>84</v>
      </c>
      <c r="E2" s="106" t="s">
        <v>85</v>
      </c>
    </row>
    <row r="3" spans="1:5" ht="103.5" x14ac:dyDescent="0.3">
      <c r="A3" s="106" t="s">
        <v>92</v>
      </c>
      <c r="B3" s="106" t="s">
        <v>79</v>
      </c>
      <c r="C3" s="107" t="s">
        <v>80</v>
      </c>
      <c r="D3" s="107" t="s">
        <v>81</v>
      </c>
      <c r="E3" s="106" t="s">
        <v>82</v>
      </c>
    </row>
    <row r="4" spans="1:5" x14ac:dyDescent="0.3">
      <c r="A4" s="106" t="s">
        <v>47</v>
      </c>
    </row>
    <row r="5" spans="1:5" ht="86.25" x14ac:dyDescent="0.3">
      <c r="A5" s="108" t="s">
        <v>93</v>
      </c>
      <c r="B5" s="106" t="s">
        <v>79</v>
      </c>
      <c r="C5" s="106" t="s">
        <v>99</v>
      </c>
      <c r="D5" s="106" t="s">
        <v>94</v>
      </c>
      <c r="E5" s="106" t="s">
        <v>100</v>
      </c>
    </row>
    <row r="6" spans="1:5" ht="86.25" x14ac:dyDescent="0.3">
      <c r="A6" s="108" t="s">
        <v>86</v>
      </c>
      <c r="B6" s="106" t="s">
        <v>79</v>
      </c>
      <c r="C6" s="106" t="s">
        <v>95</v>
      </c>
      <c r="D6" s="106" t="s">
        <v>94</v>
      </c>
      <c r="E6" s="106" t="s">
        <v>96</v>
      </c>
    </row>
    <row r="7" spans="1:5" ht="86.25" x14ac:dyDescent="0.3">
      <c r="A7" s="108" t="s">
        <v>87</v>
      </c>
      <c r="B7" s="106" t="s">
        <v>79</v>
      </c>
      <c r="C7" s="106" t="s">
        <v>101</v>
      </c>
      <c r="D7" s="106" t="s">
        <v>94</v>
      </c>
      <c r="E7" s="106" t="s">
        <v>102</v>
      </c>
    </row>
    <row r="8" spans="1:5" ht="86.25" x14ac:dyDescent="0.3">
      <c r="A8" s="108" t="s">
        <v>88</v>
      </c>
      <c r="B8" s="106" t="s">
        <v>79</v>
      </c>
      <c r="C8" s="106" t="s">
        <v>97</v>
      </c>
      <c r="D8" s="106" t="s">
        <v>94</v>
      </c>
      <c r="E8" s="106" t="s">
        <v>98</v>
      </c>
    </row>
    <row r="9" spans="1:5" ht="86.25" x14ac:dyDescent="0.3">
      <c r="A9" s="108" t="s">
        <v>90</v>
      </c>
      <c r="B9" s="106" t="s">
        <v>79</v>
      </c>
      <c r="C9" s="106" t="s">
        <v>103</v>
      </c>
      <c r="D9" s="106" t="s">
        <v>94</v>
      </c>
      <c r="E9" s="106" t="s">
        <v>104</v>
      </c>
    </row>
    <row r="10" spans="1:5" ht="138" x14ac:dyDescent="0.3">
      <c r="A10" s="108" t="s">
        <v>89</v>
      </c>
      <c r="B10" s="106" t="s">
        <v>79</v>
      </c>
      <c r="C10" s="106" t="s">
        <v>105</v>
      </c>
      <c r="D10" s="106" t="s">
        <v>94</v>
      </c>
      <c r="E10" s="106" t="s">
        <v>106</v>
      </c>
    </row>
    <row r="11" spans="1:5" ht="86.25" x14ac:dyDescent="0.3">
      <c r="A11" s="108" t="s">
        <v>107</v>
      </c>
      <c r="B11" s="106" t="s">
        <v>116</v>
      </c>
      <c r="C11" s="118" t="s">
        <v>119</v>
      </c>
      <c r="D11" s="106" t="s">
        <v>117</v>
      </c>
      <c r="E11" s="106" t="s">
        <v>118</v>
      </c>
    </row>
    <row r="12" spans="1:5" x14ac:dyDescent="0.3">
      <c r="A12" s="108" t="s">
        <v>108</v>
      </c>
    </row>
    <row r="13" spans="1:5" x14ac:dyDescent="0.3">
      <c r="A13" s="108" t="s">
        <v>109</v>
      </c>
    </row>
    <row r="14" spans="1:5" x14ac:dyDescent="0.3">
      <c r="A14" s="108" t="s">
        <v>110</v>
      </c>
    </row>
    <row r="15" spans="1:5" ht="34.5" x14ac:dyDescent="0.3">
      <c r="A15" s="108" t="s">
        <v>111</v>
      </c>
    </row>
    <row r="16" spans="1:5" ht="61.5" x14ac:dyDescent="0.3">
      <c r="A16" s="108" t="s">
        <v>46</v>
      </c>
      <c r="B16" s="106" t="s">
        <v>79</v>
      </c>
      <c r="C16" s="119" t="s">
        <v>123</v>
      </c>
      <c r="D16" s="119" t="s">
        <v>124</v>
      </c>
      <c r="E16" s="106" t="s">
        <v>125</v>
      </c>
    </row>
    <row r="17" spans="1:5" ht="51.75" x14ac:dyDescent="0.3">
      <c r="A17" s="108" t="s">
        <v>112</v>
      </c>
    </row>
    <row r="18" spans="1:5" ht="34.5" x14ac:dyDescent="0.3">
      <c r="A18" s="108" t="s">
        <v>113</v>
      </c>
      <c r="B18" s="106" t="s">
        <v>115</v>
      </c>
      <c r="C18" s="118" t="s">
        <v>126</v>
      </c>
      <c r="D18" s="118" t="s">
        <v>127</v>
      </c>
      <c r="E18" s="118" t="s">
        <v>128</v>
      </c>
    </row>
    <row r="19" spans="1:5" ht="39.75" x14ac:dyDescent="0.3">
      <c r="A19" s="108" t="s">
        <v>42</v>
      </c>
      <c r="B19" s="106" t="s">
        <v>115</v>
      </c>
      <c r="C19" s="118" t="s">
        <v>120</v>
      </c>
      <c r="D19" s="118" t="s">
        <v>121</v>
      </c>
      <c r="E19" s="118" t="s">
        <v>122</v>
      </c>
    </row>
    <row r="20" spans="1:5" ht="51.75" x14ac:dyDescent="0.3">
      <c r="A20" s="108" t="s">
        <v>114</v>
      </c>
      <c r="B20" s="106" t="s">
        <v>146</v>
      </c>
      <c r="C20" s="106" t="s">
        <v>147</v>
      </c>
      <c r="D20" s="106" t="s">
        <v>149</v>
      </c>
      <c r="E20" s="106" t="s">
        <v>148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Chronic Conditions</vt:lpstr>
      <vt:lpstr>Diabetes</vt:lpstr>
      <vt:lpstr>Per Capita Costs</vt:lpstr>
      <vt:lpstr>Pop Mgt</vt:lpstr>
      <vt:lpstr>Pt Experience</vt:lpstr>
      <vt:lpstr>Measure Definitions</vt:lpstr>
      <vt:lpstr>'Chronic Conditions'!Print_Titles</vt:lpstr>
      <vt:lpstr>Diabetes!Print_Titles</vt:lpstr>
      <vt:lpstr>'Per Capita Costs'!Print_Titles</vt:lpstr>
      <vt:lpstr>'Pop Mgt'!Print_Titles</vt:lpstr>
      <vt:lpstr>'Pt Experience'!Print_Titles</vt:lpstr>
    </vt:vector>
  </TitlesOfParts>
  <Company>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 Medical Group, Inc.</dc:creator>
  <cp:lastModifiedBy>User</cp:lastModifiedBy>
  <cp:lastPrinted>2012-11-12T19:50:36Z</cp:lastPrinted>
  <dcterms:created xsi:type="dcterms:W3CDTF">2010-07-19T16:10:14Z</dcterms:created>
  <dcterms:modified xsi:type="dcterms:W3CDTF">2014-04-16T17:58:48Z</dcterms:modified>
</cp:coreProperties>
</file>