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820" windowHeight="9600" activeTab="3"/>
  </bookViews>
  <sheets>
    <sheet name="Chronic Disease" sheetId="1" r:id="rId1"/>
    <sheet name="Screening" sheetId="2" r:id="rId2"/>
    <sheet name="Pediatric Wellness" sheetId="3" r:id="rId3"/>
    <sheet name="Utilization" sheetId="4" r:id="rId4"/>
    <sheet name="Portal Adoption Rate" sheetId="5" r:id="rId5"/>
    <sheet name="INR Time in Range" sheetId="6" r:id="rId6"/>
    <sheet name="Continuity of Care" sheetId="7" r:id="rId7"/>
    <sheet name="Continuity of Care per Dyad" sheetId="8" r:id="rId8"/>
    <sheet name="Dyad Table" sheetId="9" r:id="rId9"/>
    <sheet name="Patient Satisfaction" sheetId="10" r:id="rId10"/>
    <sheet name="Sheet11" sheetId="11" r:id="rId11"/>
  </sheets>
  <calcPr calcId="145621"/>
</workbook>
</file>

<file path=xl/calcChain.xml><?xml version="1.0" encoding="utf-8"?>
<calcChain xmlns="http://schemas.openxmlformats.org/spreadsheetml/2006/main">
  <c r="K50" i="2" l="1"/>
  <c r="Q50" i="1" l="1"/>
  <c r="O49" i="1"/>
  <c r="P49" i="1"/>
  <c r="C7" i="9" l="1"/>
  <c r="B7" i="9"/>
  <c r="E50" i="7"/>
  <c r="D49" i="7"/>
  <c r="C49" i="7"/>
  <c r="E50" i="5" l="1"/>
  <c r="G50" i="4"/>
  <c r="E50" i="4"/>
  <c r="H50" i="2"/>
  <c r="E50" i="2"/>
  <c r="N50" i="1"/>
  <c r="K50" i="1"/>
  <c r="I50" i="1"/>
  <c r="G50" i="1" l="1"/>
  <c r="E50" i="1" l="1"/>
  <c r="C36" i="9" l="1"/>
  <c r="B36" i="9"/>
  <c r="C26" i="9"/>
  <c r="B26" i="9"/>
  <c r="C16" i="9"/>
  <c r="B16" i="9"/>
  <c r="N13" i="8"/>
  <c r="I21" i="8"/>
  <c r="D36" i="9" l="1"/>
  <c r="D26" i="9"/>
  <c r="D7" i="9"/>
  <c r="D16" i="9"/>
  <c r="Q30" i="8"/>
  <c r="S30" i="8" s="1"/>
  <c r="Q26" i="8"/>
  <c r="S26" i="8" s="1"/>
  <c r="Q22" i="8"/>
  <c r="S22" i="8" s="1"/>
  <c r="Q18" i="8"/>
  <c r="S18" i="8" s="1"/>
  <c r="Q14" i="8"/>
  <c r="S14" i="8" s="1"/>
  <c r="Q10" i="8"/>
  <c r="S10" i="8" s="1"/>
  <c r="Q6" i="8"/>
  <c r="S6" i="8" s="1"/>
  <c r="I24" i="8"/>
  <c r="G18" i="8"/>
  <c r="I18" i="8" s="1"/>
  <c r="G14" i="8"/>
  <c r="I14" i="8" s="1"/>
  <c r="G10" i="8"/>
  <c r="I10" i="8" s="1"/>
  <c r="G6" i="8"/>
  <c r="I6" i="8" s="1"/>
  <c r="L30" i="8"/>
  <c r="N30" i="8" s="1"/>
  <c r="L26" i="8"/>
  <c r="N26" i="8" s="1"/>
  <c r="L21" i="8"/>
  <c r="N21" i="8" s="1"/>
  <c r="L17" i="8"/>
  <c r="N17" i="8" s="1"/>
  <c r="L10" i="8"/>
  <c r="N10" i="8" s="1"/>
  <c r="L6" i="8"/>
  <c r="N6" i="8" s="1"/>
  <c r="B17" i="8"/>
  <c r="D17" i="8" s="1"/>
  <c r="B13" i="8"/>
  <c r="D13" i="8" s="1"/>
  <c r="B9" i="8"/>
  <c r="D9" i="8" s="1"/>
  <c r="B5" i="8"/>
  <c r="D5" i="8" s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3" i="7"/>
  <c r="D7" i="6"/>
  <c r="C7" i="6"/>
  <c r="B7" i="6"/>
  <c r="E3" i="5"/>
  <c r="E49" i="5"/>
  <c r="D49" i="5"/>
  <c r="C49" i="5"/>
  <c r="E17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F49" i="4"/>
  <c r="G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3" i="4"/>
  <c r="D49" i="4"/>
  <c r="C49" i="4"/>
  <c r="G48" i="3" l="1"/>
  <c r="H48" i="3" s="1"/>
  <c r="F48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42" i="3"/>
  <c r="H36" i="3"/>
  <c r="H37" i="3"/>
  <c r="H38" i="3"/>
  <c r="H39" i="3"/>
  <c r="H40" i="3"/>
  <c r="H41" i="3"/>
  <c r="H43" i="3"/>
  <c r="H44" i="3"/>
  <c r="H45" i="3"/>
  <c r="H46" i="3"/>
  <c r="H47" i="3"/>
  <c r="H3" i="3"/>
  <c r="D48" i="3"/>
  <c r="C48" i="3"/>
  <c r="E10" i="3"/>
  <c r="E11" i="3"/>
  <c r="E12" i="3"/>
  <c r="E13" i="3"/>
  <c r="E14" i="3"/>
  <c r="E15" i="3"/>
  <c r="E16" i="3"/>
  <c r="E18" i="3"/>
  <c r="E20" i="3"/>
  <c r="E21" i="3"/>
  <c r="E22" i="3"/>
  <c r="E23" i="3"/>
  <c r="E25" i="3"/>
  <c r="E26" i="3"/>
  <c r="E27" i="3"/>
  <c r="E28" i="3"/>
  <c r="E30" i="3"/>
  <c r="E31" i="3"/>
  <c r="E32" i="3"/>
  <c r="E33" i="3"/>
  <c r="E34" i="3"/>
  <c r="E35" i="3"/>
  <c r="E42" i="3"/>
  <c r="E37" i="3"/>
  <c r="E38" i="3"/>
  <c r="E39" i="3"/>
  <c r="E40" i="3"/>
  <c r="E41" i="3"/>
  <c r="E43" i="3"/>
  <c r="E44" i="3"/>
  <c r="E45" i="3"/>
  <c r="E47" i="3"/>
  <c r="E4" i="3"/>
  <c r="E48" i="3" l="1"/>
  <c r="J49" i="2" l="1"/>
  <c r="I49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3" i="2"/>
  <c r="G49" i="2"/>
  <c r="F49" i="2"/>
  <c r="D49" i="2"/>
  <c r="C4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3" i="2"/>
  <c r="E49" i="2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3" i="1"/>
  <c r="N49" i="1"/>
  <c r="M49" i="1"/>
  <c r="L49" i="1"/>
  <c r="N4" i="1"/>
  <c r="N5" i="1"/>
  <c r="N6" i="1"/>
  <c r="N7" i="1"/>
  <c r="N8" i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3" i="1"/>
  <c r="K49" i="1"/>
  <c r="C49" i="1"/>
  <c r="Q49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3" i="1"/>
  <c r="J49" i="1"/>
  <c r="H49" i="1"/>
  <c r="F49" i="1"/>
  <c r="G49" i="1" s="1"/>
  <c r="D49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3" i="1"/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</calcChain>
</file>

<file path=xl/sharedStrings.xml><?xml version="1.0" encoding="utf-8"?>
<sst xmlns="http://schemas.openxmlformats.org/spreadsheetml/2006/main" count="780" uniqueCount="139">
  <si>
    <t>Statin Use</t>
  </si>
  <si>
    <t>A1c Control</t>
  </si>
  <si>
    <t>A1c 2x/yr</t>
  </si>
  <si>
    <t>BP control</t>
  </si>
  <si>
    <t>CAD statin use</t>
  </si>
  <si>
    <t>HTN</t>
  </si>
  <si>
    <t>Providers</t>
  </si>
  <si>
    <t># of Pts with Diabetes</t>
  </si>
  <si>
    <t>Satisfied</t>
  </si>
  <si>
    <t>% Satisfied</t>
  </si>
  <si>
    <t>% satisfied</t>
  </si>
  <si>
    <t># Pts with  CAD</t>
  </si>
  <si>
    <t># Pts with HTN</t>
  </si>
  <si>
    <t>AMC</t>
  </si>
  <si>
    <t>canderson</t>
  </si>
  <si>
    <t>cweeber</t>
  </si>
  <si>
    <t>jpolgar</t>
  </si>
  <si>
    <t>jsamale</t>
  </si>
  <si>
    <t>pkeough</t>
  </si>
  <si>
    <t>rmidler</t>
  </si>
  <si>
    <t>rvigderman</t>
  </si>
  <si>
    <t>tfurcolo</t>
  </si>
  <si>
    <t>EHC</t>
  </si>
  <si>
    <t>cviele</t>
  </si>
  <si>
    <t>dslack</t>
  </si>
  <si>
    <t>ecory</t>
  </si>
  <si>
    <t>jfeinland</t>
  </si>
  <si>
    <t>klopezdelcastillo</t>
  </si>
  <si>
    <t>kpalm</t>
  </si>
  <si>
    <t>lschwartz</t>
  </si>
  <si>
    <t>tdumont</t>
  </si>
  <si>
    <t>tkreek</t>
  </si>
  <si>
    <t>yperry</t>
  </si>
  <si>
    <t>GHC</t>
  </si>
  <si>
    <t>etalley</t>
  </si>
  <si>
    <t>jppalmer</t>
  </si>
  <si>
    <t>kkrauskopf</t>
  </si>
  <si>
    <t>lappleton</t>
  </si>
  <si>
    <t>mgump</t>
  </si>
  <si>
    <t>mmohr</t>
  </si>
  <si>
    <t>mwalker</t>
  </si>
  <si>
    <t>ndoubleday</t>
  </si>
  <si>
    <t>pbuchanan</t>
  </si>
  <si>
    <t>pcarlan</t>
  </si>
  <si>
    <t>piverson</t>
  </si>
  <si>
    <t>rkatz</t>
  </si>
  <si>
    <t>rpotee</t>
  </si>
  <si>
    <t>sshumway</t>
  </si>
  <si>
    <t>NHC</t>
  </si>
  <si>
    <t>aesrick</t>
  </si>
  <si>
    <t>bgreen</t>
  </si>
  <si>
    <t>cnormandin1</t>
  </si>
  <si>
    <t>dkaufman</t>
  </si>
  <si>
    <t>eerickson</t>
  </si>
  <si>
    <t>egraef</t>
  </si>
  <si>
    <t>fkim</t>
  </si>
  <si>
    <t>gblanchard</t>
  </si>
  <si>
    <t>hsimkin</t>
  </si>
  <si>
    <t>jdepiero</t>
  </si>
  <si>
    <t>msharron</t>
  </si>
  <si>
    <t>pthaler</t>
  </si>
  <si>
    <t>sesrick</t>
  </si>
  <si>
    <t>skillip</t>
  </si>
  <si>
    <t>Grand Total</t>
  </si>
  <si>
    <t>Breast cancer screening</t>
  </si>
  <si>
    <t>Colorectal Screening</t>
  </si>
  <si>
    <t>Chlamydia Screening</t>
  </si>
  <si>
    <t>Number of women</t>
  </si>
  <si>
    <t># with breast cancer screening</t>
  </si>
  <si>
    <t># of patients</t>
  </si>
  <si>
    <t>satisfied</t>
  </si>
  <si>
    <t># satisfied</t>
  </si>
  <si>
    <t>Pediatric Wellness 3-6 year olds</t>
  </si>
  <si>
    <t>Adolescents Wellness 12-21 y/o</t>
  </si>
  <si>
    <t># of pediatric visits 3-6</t>
  </si>
  <si>
    <t># of Adolescent 12-21</t>
  </si>
  <si>
    <t>CT Orders</t>
  </si>
  <si>
    <t>MRI Orders</t>
  </si>
  <si>
    <t>Patients Seen</t>
  </si>
  <si>
    <t>CT's</t>
  </si>
  <si>
    <t>MRI's</t>
  </si>
  <si>
    <t>Rate</t>
  </si>
  <si>
    <t>Portal Adoption Rate</t>
  </si>
  <si>
    <t>INR Time In Range</t>
  </si>
  <si>
    <t>In range</t>
  </si>
  <si>
    <t>In Range +/- .2</t>
  </si>
  <si>
    <t>Total</t>
  </si>
  <si>
    <t>Continuity of Care</t>
  </si>
  <si>
    <t>Visits</t>
  </si>
  <si>
    <t>Visit with Usual Provider</t>
  </si>
  <si>
    <t>% seen by provider</t>
  </si>
  <si>
    <t>cnormandin</t>
  </si>
  <si>
    <t>Seen by Dyad</t>
  </si>
  <si>
    <t>%</t>
  </si>
  <si>
    <t>Team 1</t>
  </si>
  <si>
    <t>Pod 1</t>
  </si>
  <si>
    <t>aaesrick</t>
  </si>
  <si>
    <t>Pod 2</t>
  </si>
  <si>
    <t>Team 2</t>
  </si>
  <si>
    <t>jpalmer</t>
  </si>
  <si>
    <t>jDePiero</t>
  </si>
  <si>
    <t>Msharron</t>
  </si>
  <si>
    <t>Team 3</t>
  </si>
  <si>
    <t>Dyads</t>
  </si>
  <si>
    <t>tfurcolo/pkeough</t>
  </si>
  <si>
    <t>cweeber/canderson</t>
  </si>
  <si>
    <t>rmidler/jpolgar</t>
  </si>
  <si>
    <t>rvigderman/jsamale</t>
  </si>
  <si>
    <t>jfeinland/tkreek</t>
  </si>
  <si>
    <t>dslack/ecory</t>
  </si>
  <si>
    <t>yperry/kpalm</t>
  </si>
  <si>
    <t>klopezdelcastillo/cviele</t>
  </si>
  <si>
    <t>mgump/sshumway</t>
  </si>
  <si>
    <t>mwalker/mmohr</t>
  </si>
  <si>
    <t>jpalmer/rkatz</t>
  </si>
  <si>
    <t>rpotee/etalley</t>
  </si>
  <si>
    <t>pcarlan/pbuchanan/ndoubleday</t>
  </si>
  <si>
    <t>piverson/lappleton</t>
  </si>
  <si>
    <t>hsimkin/gblanchard</t>
  </si>
  <si>
    <t>aesrick/sesrick</t>
  </si>
  <si>
    <t>pthaler/bgreen</t>
  </si>
  <si>
    <t>dkaufman/cnormandin</t>
  </si>
  <si>
    <t>jdepiero/msharron</t>
  </si>
  <si>
    <t>skillip/egraef</t>
  </si>
  <si>
    <t>fkim/eerickson</t>
  </si>
  <si>
    <t>Patient Satisfaction Surveys</t>
  </si>
  <si>
    <t>Centers</t>
  </si>
  <si>
    <t>Overall Doctor Rating</t>
  </si>
  <si>
    <t>SD</t>
  </si>
  <si>
    <t>A1c Control &lt; 8</t>
  </si>
  <si>
    <t>n/a</t>
  </si>
  <si>
    <t>****Data Not Available Yet****</t>
  </si>
  <si>
    <t># of patients in Panel</t>
  </si>
  <si>
    <t># of pts who are registered</t>
  </si>
  <si>
    <t>AnnualRate/1000</t>
  </si>
  <si>
    <t>(*) Patient's who are &lt;60 years of age whose most recent blood pressure less than 140/90 and patients &gt;60 years of age whose most recent blood pressure is less than 150/90.</t>
  </si>
  <si>
    <t xml:space="preserve">(+)BP control </t>
  </si>
  <si>
    <t>(+) Satisfied is when Patient's who are &lt;60 years of age whose most recent blood pressure is less than 140/90 and patients &gt;60 years of age whose most recent blood pressure is less than 150/90.</t>
  </si>
  <si>
    <t>BP control 140/90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</si>
</sst>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/>
    <xf numFmtId="0" fontId="0" fillId="11" borderId="0" xfId="0" applyFill="1"/>
    <xf numFmtId="0" fontId="0" fillId="10" borderId="0" xfId="0" applyFill="1"/>
    <xf numFmtId="0" fontId="0" fillId="3" borderId="0" xfId="0" applyFill="1"/>
    <xf numFmtId="0" fontId="0" fillId="6" borderId="0" xfId="0" applyFill="1"/>
    <xf numFmtId="0" fontId="0" fillId="2" borderId="0" xfId="0" applyFill="1"/>
    <xf numFmtId="0" fontId="0" fillId="14" borderId="0" xfId="0" applyFill="1"/>
    <xf numFmtId="0" fontId="0" fillId="13" borderId="0" xfId="0" applyFill="1"/>
    <xf numFmtId="0" fontId="0" fillId="0" borderId="0" xfId="0"/>
    <xf numFmtId="9" fontId="1" fillId="0" borderId="0" xfId="1" applyFont="1"/>
    <xf numFmtId="0" fontId="2" fillId="0" borderId="0" xfId="0" applyFont="1"/>
    <xf numFmtId="0" fontId="5" fillId="2" borderId="0" xfId="0" applyFont="1" applyFill="1"/>
    <xf numFmtId="0" fontId="0" fillId="10" borderId="0" xfId="0" applyFill="1"/>
    <xf numFmtId="0" fontId="0" fillId="3" borderId="0" xfId="0" applyFill="1"/>
    <xf numFmtId="0" fontId="0" fillId="15" borderId="0" xfId="0" applyFill="1"/>
    <xf numFmtId="0" fontId="0" fillId="0" borderId="0" xfId="0"/>
    <xf numFmtId="9" fontId="1" fillId="0" borderId="0" xfId="1" applyFont="1"/>
    <xf numFmtId="0" fontId="2" fillId="0" borderId="0" xfId="0" applyFont="1"/>
    <xf numFmtId="0" fontId="0" fillId="11" borderId="0" xfId="0" applyFill="1"/>
    <xf numFmtId="0" fontId="0" fillId="10" borderId="0" xfId="0" applyFill="1"/>
    <xf numFmtId="0" fontId="0" fillId="15" borderId="0" xfId="0" applyFill="1"/>
    <xf numFmtId="0" fontId="0" fillId="2" borderId="0" xfId="0" applyFill="1"/>
    <xf numFmtId="0" fontId="0" fillId="0" borderId="0" xfId="0"/>
    <xf numFmtId="0" fontId="2" fillId="0" borderId="0" xfId="0" applyFont="1"/>
    <xf numFmtId="0" fontId="0" fillId="11" borderId="0" xfId="0" applyFill="1"/>
    <xf numFmtId="0" fontId="0" fillId="10" borderId="0" xfId="0" applyFill="1"/>
    <xf numFmtId="0" fontId="0" fillId="15" borderId="0" xfId="0" applyFill="1"/>
    <xf numFmtId="0" fontId="0" fillId="14" borderId="0" xfId="0" applyFill="1"/>
    <xf numFmtId="0" fontId="0" fillId="0" borderId="0" xfId="0"/>
    <xf numFmtId="0" fontId="2" fillId="0" borderId="0" xfId="0" applyFont="1"/>
    <xf numFmtId="9" fontId="0" fillId="0" borderId="0" xfId="1" applyFont="1"/>
    <xf numFmtId="0" fontId="0" fillId="10" borderId="0" xfId="0" applyFill="1"/>
    <xf numFmtId="0" fontId="0" fillId="3" borderId="0" xfId="0" applyFill="1"/>
    <xf numFmtId="0" fontId="0" fillId="6" borderId="0" xfId="0" applyFill="1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0" fillId="0" borderId="5" xfId="0" applyBorder="1"/>
    <xf numFmtId="10" fontId="0" fillId="0" borderId="2" xfId="1" applyNumberFormat="1" applyFont="1" applyBorder="1"/>
    <xf numFmtId="10" fontId="0" fillId="0" borderId="2" xfId="0" applyNumberFormat="1" applyBorder="1"/>
    <xf numFmtId="10" fontId="0" fillId="0" borderId="5" xfId="1" applyNumberFormat="1" applyFont="1" applyBorder="1"/>
    <xf numFmtId="10" fontId="0" fillId="0" borderId="5" xfId="0" applyNumberFormat="1" applyBorder="1"/>
    <xf numFmtId="0" fontId="0" fillId="18" borderId="3" xfId="0" applyFill="1" applyBorder="1"/>
    <xf numFmtId="0" fontId="0" fillId="18" borderId="3" xfId="0" applyFill="1" applyBorder="1" applyAlignment="1">
      <alignment horizontal="center" vertical="center" wrapText="1"/>
    </xf>
    <xf numFmtId="0" fontId="0" fillId="18" borderId="4" xfId="0" applyFill="1" applyBorder="1" applyAlignment="1">
      <alignment horizontal="center" vertical="center" wrapText="1"/>
    </xf>
    <xf numFmtId="0" fontId="2" fillId="18" borderId="3" xfId="0" applyFont="1" applyFill="1" applyBorder="1"/>
    <xf numFmtId="10" fontId="2" fillId="18" borderId="3" xfId="0" applyNumberFormat="1" applyFont="1" applyFill="1" applyBorder="1"/>
    <xf numFmtId="10" fontId="2" fillId="18" borderId="4" xfId="0" applyNumberFormat="1" applyFont="1" applyFill="1" applyBorder="1"/>
    <xf numFmtId="0" fontId="0" fillId="0" borderId="0" xfId="0"/>
    <xf numFmtId="0" fontId="0" fillId="0" borderId="3" xfId="0" applyBorder="1"/>
    <xf numFmtId="0" fontId="0" fillId="0" borderId="0" xfId="0" applyAlignment="1">
      <alignment wrapText="1"/>
    </xf>
    <xf numFmtId="9" fontId="0" fillId="0" borderId="0" xfId="1" applyFont="1" applyAlignment="1">
      <alignment wrapText="1"/>
    </xf>
    <xf numFmtId="0" fontId="0" fillId="11" borderId="0" xfId="0" applyFill="1"/>
    <xf numFmtId="0" fontId="0" fillId="15" borderId="0" xfId="0" applyFill="1"/>
    <xf numFmtId="0" fontId="0" fillId="14" borderId="0" xfId="0" applyFill="1"/>
    <xf numFmtId="0" fontId="0" fillId="12" borderId="0" xfId="0" applyFill="1"/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/>
    <xf numFmtId="0" fontId="2" fillId="0" borderId="0" xfId="0" applyFont="1"/>
    <xf numFmtId="0" fontId="2" fillId="2" borderId="0" xfId="0" applyFont="1" applyFill="1"/>
    <xf numFmtId="9" fontId="2" fillId="0" borderId="0" xfId="1" applyFont="1"/>
    <xf numFmtId="0" fontId="2" fillId="11" borderId="0" xfId="0" applyFont="1" applyFill="1"/>
    <xf numFmtId="0" fontId="0" fillId="0" borderId="0" xfId="0"/>
    <xf numFmtId="9" fontId="1" fillId="0" borderId="0" xfId="1" applyFont="1"/>
    <xf numFmtId="0" fontId="2" fillId="0" borderId="0" xfId="0" applyFont="1"/>
    <xf numFmtId="0" fontId="2" fillId="2" borderId="0" xfId="0" applyFont="1" applyFill="1"/>
    <xf numFmtId="0" fontId="0" fillId="0" borderId="0" xfId="0" applyFont="1"/>
    <xf numFmtId="9" fontId="0" fillId="0" borderId="0" xfId="1" applyFont="1"/>
    <xf numFmtId="0" fontId="0" fillId="0" borderId="0" xfId="0" applyAlignment="1">
      <alignment wrapText="1"/>
    </xf>
    <xf numFmtId="0" fontId="0" fillId="11" borderId="0" xfId="0" applyFill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2" fillId="15" borderId="0" xfId="0" applyFont="1" applyFill="1"/>
    <xf numFmtId="0" fontId="2" fillId="10" borderId="0" xfId="0" applyFont="1" applyFill="1"/>
    <xf numFmtId="0" fontId="2" fillId="19" borderId="1" xfId="0" applyFont="1" applyFill="1" applyBorder="1"/>
    <xf numFmtId="9" fontId="2" fillId="19" borderId="1" xfId="1" applyFont="1" applyFill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/>
    </xf>
    <xf numFmtId="0" fontId="0" fillId="0" borderId="0" xfId="1" applyNumberFormat="1" applyFont="1"/>
    <xf numFmtId="9" fontId="0" fillId="0" borderId="0" xfId="0" applyNumberFormat="1"/>
    <xf numFmtId="0" fontId="2" fillId="16" borderId="3" xfId="0" applyFont="1" applyFill="1" applyBorder="1"/>
    <xf numFmtId="9" fontId="2" fillId="16" borderId="3" xfId="1" applyFont="1" applyFill="1" applyBorder="1"/>
    <xf numFmtId="9" fontId="2" fillId="16" borderId="3" xfId="0" applyNumberFormat="1" applyFont="1" applyFill="1" applyBorder="1"/>
    <xf numFmtId="0" fontId="3" fillId="0" borderId="0" xfId="0" applyFont="1" applyAlignment="1">
      <alignment horizontal="left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9" fontId="2" fillId="19" borderId="6" xfId="1" applyFont="1" applyFill="1" applyBorder="1"/>
    <xf numFmtId="164" fontId="0" fillId="0" borderId="2" xfId="0" applyNumberFormat="1" applyBorder="1"/>
    <xf numFmtId="164" fontId="2" fillId="19" borderId="6" xfId="0" applyNumberFormat="1" applyFont="1" applyFill="1" applyBorder="1"/>
    <xf numFmtId="0" fontId="3" fillId="19" borderId="1" xfId="0" applyFont="1" applyFill="1" applyBorder="1" applyAlignment="1">
      <alignment wrapText="1"/>
    </xf>
    <xf numFmtId="9" fontId="0" fillId="0" borderId="0" xfId="1" applyNumberFormat="1" applyFont="1"/>
    <xf numFmtId="9" fontId="2" fillId="19" borderId="1" xfId="1" applyFont="1" applyFill="1" applyBorder="1" applyAlignment="1">
      <alignment wrapText="1"/>
    </xf>
    <xf numFmtId="0" fontId="0" fillId="4" borderId="0" xfId="0" applyFill="1" applyAlignment="1">
      <alignment horizontal="center"/>
    </xf>
    <xf numFmtId="9" fontId="0" fillId="0" borderId="0" xfId="1" applyFont="1" applyFill="1" applyBorder="1"/>
    <xf numFmtId="9" fontId="0" fillId="0" borderId="0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Fill="1" applyBorder="1" applyAlignment="1">
      <alignment horizontal="right"/>
    </xf>
    <xf numFmtId="0" fontId="0" fillId="20" borderId="0" xfId="0" applyFill="1"/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1" applyNumberFormat="1" applyFont="1" applyAlignment="1">
      <alignment horizontal="right"/>
    </xf>
    <xf numFmtId="9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3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0" borderId="3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B1" workbookViewId="0">
      <selection activeCell="B39" sqref="A39:XFD39"/>
    </sheetView>
  </sheetViews>
  <sheetFormatPr defaultRowHeight="15" x14ac:dyDescent="0.25"/>
  <cols>
    <col min="2" max="2" width="11.5703125" customWidth="1"/>
    <col min="3" max="3" width="20.42578125" bestFit="1" customWidth="1"/>
    <col min="4" max="4" width="8.5703125" customWidth="1"/>
    <col min="6" max="6" width="11.85546875" customWidth="1"/>
    <col min="7" max="7" width="10.140625" customWidth="1"/>
    <col min="8" max="8" width="9" customWidth="1"/>
    <col min="9" max="9" width="9.42578125" customWidth="1"/>
    <col min="10" max="10" width="8.7109375" customWidth="1"/>
    <col min="11" max="11" width="10.140625" customWidth="1"/>
    <col min="12" max="12" width="14.28515625" bestFit="1" customWidth="1"/>
    <col min="13" max="13" width="14.5703125" customWidth="1"/>
    <col min="14" max="14" width="10.28515625" customWidth="1"/>
    <col min="15" max="15" width="13.85546875" bestFit="1" customWidth="1"/>
    <col min="16" max="16" width="12.28515625" customWidth="1"/>
    <col min="17" max="17" width="9.5703125" customWidth="1"/>
  </cols>
  <sheetData>
    <row r="1" spans="1:18" x14ac:dyDescent="0.25">
      <c r="A1" s="1"/>
      <c r="B1" s="1"/>
      <c r="C1" s="1"/>
      <c r="D1" s="114" t="s">
        <v>0</v>
      </c>
      <c r="E1" s="114"/>
      <c r="F1" s="115" t="s">
        <v>1</v>
      </c>
      <c r="G1" s="115"/>
      <c r="H1" s="114" t="s">
        <v>2</v>
      </c>
      <c r="I1" s="114"/>
      <c r="J1" s="7" t="s">
        <v>3</v>
      </c>
      <c r="K1" s="7"/>
      <c r="L1" s="1"/>
      <c r="M1" s="112" t="s">
        <v>4</v>
      </c>
      <c r="N1" s="112"/>
      <c r="O1" s="1"/>
      <c r="P1" s="113" t="s">
        <v>5</v>
      </c>
      <c r="Q1" s="113"/>
    </row>
    <row r="2" spans="1:18" ht="42" customHeight="1" x14ac:dyDescent="0.25">
      <c r="A2" s="1"/>
      <c r="B2" s="1" t="s">
        <v>6</v>
      </c>
      <c r="C2" s="7" t="s">
        <v>7</v>
      </c>
      <c r="D2" s="102" t="s">
        <v>8</v>
      </c>
      <c r="E2" s="102" t="s">
        <v>9</v>
      </c>
      <c r="F2" s="102" t="s">
        <v>129</v>
      </c>
      <c r="G2" s="102" t="s">
        <v>10</v>
      </c>
      <c r="H2" s="102" t="s">
        <v>2</v>
      </c>
      <c r="I2" s="102" t="s">
        <v>10</v>
      </c>
      <c r="J2" s="102" t="s">
        <v>138</v>
      </c>
      <c r="K2" s="102" t="s">
        <v>10</v>
      </c>
      <c r="L2" s="2" t="s">
        <v>11</v>
      </c>
      <c r="M2" s="1" t="s">
        <v>4</v>
      </c>
      <c r="N2" s="1" t="s">
        <v>10</v>
      </c>
      <c r="O2" s="8" t="s">
        <v>12</v>
      </c>
      <c r="P2" s="102" t="s">
        <v>136</v>
      </c>
      <c r="Q2" s="102" t="s">
        <v>10</v>
      </c>
      <c r="R2" t="s">
        <v>135</v>
      </c>
    </row>
    <row r="3" spans="1:18" x14ac:dyDescent="0.25">
      <c r="A3" s="6" t="s">
        <v>13</v>
      </c>
      <c r="B3" s="1" t="s">
        <v>14</v>
      </c>
      <c r="C3">
        <v>60</v>
      </c>
      <c r="D3">
        <v>40</v>
      </c>
      <c r="E3" s="71">
        <f>D3/C3</f>
        <v>0.66666666666666663</v>
      </c>
      <c r="F3">
        <v>52</v>
      </c>
      <c r="G3" s="71">
        <f>F3/C3</f>
        <v>0.8666666666666667</v>
      </c>
      <c r="H3">
        <v>42</v>
      </c>
      <c r="I3" s="71">
        <f>H3/C3</f>
        <v>0.7</v>
      </c>
      <c r="J3">
        <v>46</v>
      </c>
      <c r="K3" s="71">
        <f>J3/C3</f>
        <v>0.76666666666666672</v>
      </c>
      <c r="L3">
        <v>8</v>
      </c>
      <c r="M3" s="84">
        <v>8</v>
      </c>
      <c r="N3" s="85">
        <f>M3/L3</f>
        <v>1</v>
      </c>
      <c r="O3" s="84">
        <v>261</v>
      </c>
      <c r="P3" s="84">
        <v>226</v>
      </c>
      <c r="Q3" s="71">
        <f>P3/O3</f>
        <v>0.86590038314176243</v>
      </c>
    </row>
    <row r="4" spans="1:18" x14ac:dyDescent="0.25">
      <c r="A4" s="6" t="s">
        <v>13</v>
      </c>
      <c r="B4" s="1" t="s">
        <v>15</v>
      </c>
      <c r="C4">
        <v>80</v>
      </c>
      <c r="D4">
        <v>58</v>
      </c>
      <c r="E4" s="71">
        <f t="shared" ref="E4:E49" si="0">D4/C4</f>
        <v>0.72499999999999998</v>
      </c>
      <c r="F4">
        <v>72</v>
      </c>
      <c r="G4" s="71">
        <f t="shared" ref="G4:G49" si="1">F4/C4</f>
        <v>0.9</v>
      </c>
      <c r="H4">
        <v>50</v>
      </c>
      <c r="I4" s="71">
        <f t="shared" ref="I4:I49" si="2">H4/C4</f>
        <v>0.625</v>
      </c>
      <c r="J4">
        <v>41</v>
      </c>
      <c r="K4" s="71">
        <f t="shared" ref="K4:K48" si="3">J4/C4</f>
        <v>0.51249999999999996</v>
      </c>
      <c r="L4">
        <v>52</v>
      </c>
      <c r="M4" s="84">
        <v>48</v>
      </c>
      <c r="N4" s="85">
        <f t="shared" ref="N4:N48" si="4">M4/L4</f>
        <v>0.92307692307692313</v>
      </c>
      <c r="O4" s="84">
        <v>250</v>
      </c>
      <c r="P4" s="84">
        <v>193</v>
      </c>
      <c r="Q4" s="71">
        <f t="shared" ref="Q4:Q48" si="5">P4/O4</f>
        <v>0.77200000000000002</v>
      </c>
    </row>
    <row r="5" spans="1:18" x14ac:dyDescent="0.25">
      <c r="A5" s="6" t="s">
        <v>13</v>
      </c>
      <c r="B5" s="1" t="s">
        <v>16</v>
      </c>
      <c r="C5">
        <v>68</v>
      </c>
      <c r="D5">
        <v>45</v>
      </c>
      <c r="E5" s="71">
        <f t="shared" si="0"/>
        <v>0.66176470588235292</v>
      </c>
      <c r="F5">
        <v>52</v>
      </c>
      <c r="G5" s="71">
        <f t="shared" si="1"/>
        <v>0.76470588235294112</v>
      </c>
      <c r="H5">
        <v>49</v>
      </c>
      <c r="I5" s="71">
        <f t="shared" si="2"/>
        <v>0.72058823529411764</v>
      </c>
      <c r="J5">
        <v>51</v>
      </c>
      <c r="K5" s="71">
        <f t="shared" si="3"/>
        <v>0.75</v>
      </c>
      <c r="L5">
        <v>25</v>
      </c>
      <c r="M5" s="84">
        <v>20</v>
      </c>
      <c r="N5" s="85">
        <f t="shared" si="4"/>
        <v>0.8</v>
      </c>
      <c r="O5" s="84">
        <v>236</v>
      </c>
      <c r="P5" s="84">
        <v>156</v>
      </c>
      <c r="Q5" s="71">
        <f t="shared" si="5"/>
        <v>0.66101694915254239</v>
      </c>
    </row>
    <row r="6" spans="1:18" x14ac:dyDescent="0.25">
      <c r="A6" s="6" t="s">
        <v>13</v>
      </c>
      <c r="B6" s="1" t="s">
        <v>17</v>
      </c>
      <c r="C6">
        <v>62</v>
      </c>
      <c r="D6">
        <v>41</v>
      </c>
      <c r="E6" s="71">
        <f t="shared" si="0"/>
        <v>0.66129032258064513</v>
      </c>
      <c r="F6">
        <v>49</v>
      </c>
      <c r="G6" s="71">
        <f t="shared" si="1"/>
        <v>0.79032258064516125</v>
      </c>
      <c r="H6">
        <v>37</v>
      </c>
      <c r="I6" s="71">
        <f t="shared" si="2"/>
        <v>0.59677419354838712</v>
      </c>
      <c r="J6">
        <v>34</v>
      </c>
      <c r="K6" s="71">
        <f t="shared" si="3"/>
        <v>0.54838709677419351</v>
      </c>
      <c r="L6">
        <v>10</v>
      </c>
      <c r="M6" s="84">
        <v>7</v>
      </c>
      <c r="N6" s="85">
        <f t="shared" si="4"/>
        <v>0.7</v>
      </c>
      <c r="O6" s="84">
        <v>166</v>
      </c>
      <c r="P6" s="84">
        <v>105</v>
      </c>
      <c r="Q6" s="71">
        <f t="shared" si="5"/>
        <v>0.63253012048192769</v>
      </c>
    </row>
    <row r="7" spans="1:18" x14ac:dyDescent="0.25">
      <c r="A7" s="6" t="s">
        <v>13</v>
      </c>
      <c r="B7" s="1" t="s">
        <v>18</v>
      </c>
      <c r="C7">
        <v>57</v>
      </c>
      <c r="D7">
        <v>33</v>
      </c>
      <c r="E7" s="71">
        <f t="shared" si="0"/>
        <v>0.57894736842105265</v>
      </c>
      <c r="F7">
        <v>40</v>
      </c>
      <c r="G7" s="71">
        <f t="shared" si="1"/>
        <v>0.70175438596491224</v>
      </c>
      <c r="H7">
        <v>38</v>
      </c>
      <c r="I7" s="71">
        <f t="shared" si="2"/>
        <v>0.66666666666666663</v>
      </c>
      <c r="J7">
        <v>45</v>
      </c>
      <c r="K7" s="71">
        <f t="shared" si="3"/>
        <v>0.78947368421052633</v>
      </c>
      <c r="L7">
        <v>10</v>
      </c>
      <c r="M7" s="84">
        <v>9</v>
      </c>
      <c r="N7" s="85">
        <f t="shared" si="4"/>
        <v>0.9</v>
      </c>
      <c r="O7" s="84">
        <v>170</v>
      </c>
      <c r="P7" s="84">
        <v>129</v>
      </c>
      <c r="Q7" s="71">
        <f t="shared" si="5"/>
        <v>0.75882352941176467</v>
      </c>
    </row>
    <row r="8" spans="1:18" x14ac:dyDescent="0.25">
      <c r="A8" s="6" t="s">
        <v>13</v>
      </c>
      <c r="B8" s="1" t="s">
        <v>19</v>
      </c>
      <c r="C8">
        <v>126</v>
      </c>
      <c r="D8">
        <v>110</v>
      </c>
      <c r="E8" s="71">
        <f t="shared" si="0"/>
        <v>0.87301587301587302</v>
      </c>
      <c r="F8">
        <v>108</v>
      </c>
      <c r="G8" s="71">
        <f t="shared" si="1"/>
        <v>0.8571428571428571</v>
      </c>
      <c r="H8">
        <v>95</v>
      </c>
      <c r="I8" s="71">
        <f t="shared" si="2"/>
        <v>0.75396825396825395</v>
      </c>
      <c r="J8">
        <v>65</v>
      </c>
      <c r="K8" s="71">
        <f t="shared" si="3"/>
        <v>0.51587301587301593</v>
      </c>
      <c r="L8">
        <v>88</v>
      </c>
      <c r="M8" s="84">
        <v>84</v>
      </c>
      <c r="N8" s="85">
        <f t="shared" si="4"/>
        <v>0.95454545454545459</v>
      </c>
      <c r="O8" s="84">
        <v>371</v>
      </c>
      <c r="P8" s="84">
        <v>308</v>
      </c>
      <c r="Q8" s="71">
        <f t="shared" si="5"/>
        <v>0.83018867924528306</v>
      </c>
    </row>
    <row r="9" spans="1:18" x14ac:dyDescent="0.25">
      <c r="A9" s="6" t="s">
        <v>13</v>
      </c>
      <c r="B9" s="1" t="s">
        <v>20</v>
      </c>
      <c r="C9">
        <v>127</v>
      </c>
      <c r="D9">
        <v>74</v>
      </c>
      <c r="E9" s="71">
        <f t="shared" si="0"/>
        <v>0.58267716535433067</v>
      </c>
      <c r="F9">
        <v>99</v>
      </c>
      <c r="G9" s="71">
        <f t="shared" si="1"/>
        <v>0.77952755905511806</v>
      </c>
      <c r="H9">
        <v>76</v>
      </c>
      <c r="I9" s="71">
        <f t="shared" si="2"/>
        <v>0.59842519685039375</v>
      </c>
      <c r="J9">
        <v>80</v>
      </c>
      <c r="K9" s="71">
        <f t="shared" si="3"/>
        <v>0.62992125984251968</v>
      </c>
      <c r="L9">
        <v>51</v>
      </c>
      <c r="M9" s="84">
        <v>43</v>
      </c>
      <c r="N9" s="85">
        <f t="shared" si="4"/>
        <v>0.84313725490196079</v>
      </c>
      <c r="O9" s="84">
        <v>307</v>
      </c>
      <c r="P9" s="84">
        <v>222</v>
      </c>
      <c r="Q9" s="71">
        <f t="shared" si="5"/>
        <v>0.72312703583061888</v>
      </c>
    </row>
    <row r="10" spans="1:18" x14ac:dyDescent="0.25">
      <c r="A10" s="6" t="s">
        <v>13</v>
      </c>
      <c r="B10" s="1" t="s">
        <v>21</v>
      </c>
      <c r="C10">
        <v>117</v>
      </c>
      <c r="D10">
        <v>76</v>
      </c>
      <c r="E10" s="71">
        <f t="shared" si="0"/>
        <v>0.6495726495726496</v>
      </c>
      <c r="F10">
        <v>95</v>
      </c>
      <c r="G10" s="71">
        <f t="shared" si="1"/>
        <v>0.81196581196581197</v>
      </c>
      <c r="H10">
        <v>66</v>
      </c>
      <c r="I10" s="71">
        <f t="shared" si="2"/>
        <v>0.5641025641025641</v>
      </c>
      <c r="J10">
        <v>57</v>
      </c>
      <c r="K10" s="71">
        <f t="shared" si="3"/>
        <v>0.48717948717948717</v>
      </c>
      <c r="L10">
        <v>47</v>
      </c>
      <c r="M10" s="84">
        <v>39</v>
      </c>
      <c r="N10" s="85">
        <f t="shared" si="4"/>
        <v>0.82978723404255317</v>
      </c>
      <c r="O10" s="84">
        <v>305</v>
      </c>
      <c r="P10" s="84">
        <v>229</v>
      </c>
      <c r="Q10" s="71">
        <f t="shared" si="5"/>
        <v>0.75081967213114753</v>
      </c>
    </row>
    <row r="11" spans="1:18" x14ac:dyDescent="0.25">
      <c r="A11" s="3" t="s">
        <v>22</v>
      </c>
      <c r="B11" s="1" t="s">
        <v>23</v>
      </c>
      <c r="C11">
        <v>48</v>
      </c>
      <c r="D11">
        <v>27</v>
      </c>
      <c r="E11" s="71">
        <f t="shared" si="0"/>
        <v>0.5625</v>
      </c>
      <c r="F11">
        <v>39</v>
      </c>
      <c r="G11" s="71">
        <f t="shared" si="1"/>
        <v>0.8125</v>
      </c>
      <c r="H11">
        <v>32</v>
      </c>
      <c r="I11" s="71">
        <f t="shared" si="2"/>
        <v>0.66666666666666663</v>
      </c>
      <c r="J11">
        <v>35</v>
      </c>
      <c r="K11" s="71">
        <f t="shared" si="3"/>
        <v>0.72916666666666663</v>
      </c>
      <c r="L11">
        <v>15</v>
      </c>
      <c r="M11" s="84">
        <v>12</v>
      </c>
      <c r="N11" s="85">
        <f t="shared" si="4"/>
        <v>0.8</v>
      </c>
      <c r="O11" s="84">
        <v>170</v>
      </c>
      <c r="P11" s="84">
        <v>130</v>
      </c>
      <c r="Q11" s="71">
        <f t="shared" si="5"/>
        <v>0.76470588235294112</v>
      </c>
    </row>
    <row r="12" spans="1:18" x14ac:dyDescent="0.25">
      <c r="A12" s="3" t="s">
        <v>22</v>
      </c>
      <c r="B12" s="1" t="s">
        <v>24</v>
      </c>
      <c r="C12">
        <v>117</v>
      </c>
      <c r="D12">
        <v>91</v>
      </c>
      <c r="E12" s="71">
        <f t="shared" si="0"/>
        <v>0.77777777777777779</v>
      </c>
      <c r="F12">
        <v>93</v>
      </c>
      <c r="G12" s="71">
        <f t="shared" si="1"/>
        <v>0.79487179487179482</v>
      </c>
      <c r="H12">
        <v>86</v>
      </c>
      <c r="I12" s="71">
        <f t="shared" si="2"/>
        <v>0.7350427350427351</v>
      </c>
      <c r="J12">
        <v>75</v>
      </c>
      <c r="K12" s="71">
        <f t="shared" si="3"/>
        <v>0.64102564102564108</v>
      </c>
      <c r="L12">
        <v>58</v>
      </c>
      <c r="M12" s="84">
        <v>48</v>
      </c>
      <c r="N12" s="85">
        <f t="shared" si="4"/>
        <v>0.82758620689655171</v>
      </c>
      <c r="O12" s="84">
        <v>275</v>
      </c>
      <c r="P12" s="84">
        <v>225</v>
      </c>
      <c r="Q12" s="71">
        <f t="shared" si="5"/>
        <v>0.81818181818181823</v>
      </c>
    </row>
    <row r="13" spans="1:18" x14ac:dyDescent="0.25">
      <c r="A13" s="3" t="s">
        <v>22</v>
      </c>
      <c r="B13" s="1" t="s">
        <v>25</v>
      </c>
      <c r="C13">
        <v>41</v>
      </c>
      <c r="D13">
        <v>35</v>
      </c>
      <c r="E13" s="71">
        <f t="shared" si="0"/>
        <v>0.85365853658536583</v>
      </c>
      <c r="F13">
        <v>33</v>
      </c>
      <c r="G13" s="71">
        <f t="shared" si="1"/>
        <v>0.80487804878048785</v>
      </c>
      <c r="H13">
        <v>24</v>
      </c>
      <c r="I13" s="71">
        <f t="shared" si="2"/>
        <v>0.58536585365853655</v>
      </c>
      <c r="J13">
        <v>23</v>
      </c>
      <c r="K13" s="71">
        <f t="shared" si="3"/>
        <v>0.56097560975609762</v>
      </c>
      <c r="L13">
        <v>12</v>
      </c>
      <c r="M13" s="84">
        <v>11</v>
      </c>
      <c r="N13" s="85">
        <f t="shared" si="4"/>
        <v>0.91666666666666663</v>
      </c>
      <c r="O13" s="84">
        <v>150</v>
      </c>
      <c r="P13" s="84">
        <v>111</v>
      </c>
      <c r="Q13" s="71">
        <f t="shared" si="5"/>
        <v>0.74</v>
      </c>
    </row>
    <row r="14" spans="1:18" x14ac:dyDescent="0.25">
      <c r="A14" s="3" t="s">
        <v>22</v>
      </c>
      <c r="B14" s="1" t="s">
        <v>26</v>
      </c>
      <c r="C14">
        <v>97</v>
      </c>
      <c r="D14">
        <v>60</v>
      </c>
      <c r="E14" s="71">
        <f t="shared" si="0"/>
        <v>0.61855670103092786</v>
      </c>
      <c r="F14">
        <v>78</v>
      </c>
      <c r="G14" s="71">
        <f t="shared" si="1"/>
        <v>0.80412371134020622</v>
      </c>
      <c r="H14">
        <v>70</v>
      </c>
      <c r="I14" s="71">
        <f t="shared" si="2"/>
        <v>0.72164948453608246</v>
      </c>
      <c r="J14">
        <v>63</v>
      </c>
      <c r="K14" s="71">
        <f t="shared" si="3"/>
        <v>0.64948453608247425</v>
      </c>
      <c r="L14">
        <v>38</v>
      </c>
      <c r="M14" s="84">
        <v>34</v>
      </c>
      <c r="N14" s="85">
        <f t="shared" si="4"/>
        <v>0.89473684210526316</v>
      </c>
      <c r="O14" s="84">
        <v>232</v>
      </c>
      <c r="P14" s="84">
        <v>177</v>
      </c>
      <c r="Q14" s="71">
        <f t="shared" si="5"/>
        <v>0.76293103448275867</v>
      </c>
    </row>
    <row r="15" spans="1:18" x14ac:dyDescent="0.25">
      <c r="A15" s="3" t="s">
        <v>22</v>
      </c>
      <c r="B15" s="1" t="s">
        <v>27</v>
      </c>
      <c r="C15">
        <v>113</v>
      </c>
      <c r="D15">
        <v>87</v>
      </c>
      <c r="E15" s="71">
        <f t="shared" si="0"/>
        <v>0.76991150442477874</v>
      </c>
      <c r="F15">
        <v>92</v>
      </c>
      <c r="G15" s="71">
        <f t="shared" si="1"/>
        <v>0.81415929203539827</v>
      </c>
      <c r="H15">
        <v>87</v>
      </c>
      <c r="I15" s="71">
        <f t="shared" si="2"/>
        <v>0.76991150442477874</v>
      </c>
      <c r="J15">
        <v>77</v>
      </c>
      <c r="K15" s="71">
        <f t="shared" si="3"/>
        <v>0.68141592920353977</v>
      </c>
      <c r="L15">
        <v>42</v>
      </c>
      <c r="M15" s="84">
        <v>39</v>
      </c>
      <c r="N15" s="85">
        <f t="shared" si="4"/>
        <v>0.9285714285714286</v>
      </c>
      <c r="O15" s="84">
        <v>304</v>
      </c>
      <c r="P15" s="84">
        <v>233</v>
      </c>
      <c r="Q15" s="71">
        <f t="shared" si="5"/>
        <v>0.76644736842105265</v>
      </c>
    </row>
    <row r="16" spans="1:18" x14ac:dyDescent="0.25">
      <c r="A16" s="3" t="s">
        <v>22</v>
      </c>
      <c r="B16" s="1" t="s">
        <v>28</v>
      </c>
      <c r="C16">
        <v>13</v>
      </c>
      <c r="D16">
        <v>11</v>
      </c>
      <c r="E16" s="71">
        <f t="shared" si="0"/>
        <v>0.84615384615384615</v>
      </c>
      <c r="F16">
        <v>10</v>
      </c>
      <c r="G16" s="71">
        <f t="shared" si="1"/>
        <v>0.76923076923076927</v>
      </c>
      <c r="H16">
        <v>10</v>
      </c>
      <c r="I16" s="71">
        <f t="shared" si="2"/>
        <v>0.76923076923076927</v>
      </c>
      <c r="J16">
        <v>9</v>
      </c>
      <c r="K16" s="71">
        <f t="shared" si="3"/>
        <v>0.69230769230769229</v>
      </c>
      <c r="L16" s="103" t="s">
        <v>130</v>
      </c>
      <c r="M16" s="109" t="s">
        <v>130</v>
      </c>
      <c r="N16" s="110" t="s">
        <v>130</v>
      </c>
      <c r="O16" s="84">
        <v>35</v>
      </c>
      <c r="P16" s="84">
        <v>22</v>
      </c>
      <c r="Q16" s="71">
        <f t="shared" si="5"/>
        <v>0.62857142857142856</v>
      </c>
    </row>
    <row r="17" spans="1:17" x14ac:dyDescent="0.25">
      <c r="A17" s="3" t="s">
        <v>22</v>
      </c>
      <c r="B17" s="1" t="s">
        <v>29</v>
      </c>
      <c r="C17">
        <v>86</v>
      </c>
      <c r="D17">
        <v>60</v>
      </c>
      <c r="E17" s="71">
        <f t="shared" si="0"/>
        <v>0.69767441860465118</v>
      </c>
      <c r="F17">
        <v>70</v>
      </c>
      <c r="G17" s="71">
        <f t="shared" si="1"/>
        <v>0.81395348837209303</v>
      </c>
      <c r="H17">
        <v>60</v>
      </c>
      <c r="I17" s="71">
        <f t="shared" si="2"/>
        <v>0.69767441860465118</v>
      </c>
      <c r="J17">
        <v>56</v>
      </c>
      <c r="K17" s="71">
        <f t="shared" si="3"/>
        <v>0.65116279069767447</v>
      </c>
      <c r="L17">
        <v>21</v>
      </c>
      <c r="M17" s="84">
        <v>19</v>
      </c>
      <c r="N17" s="85">
        <f t="shared" si="4"/>
        <v>0.90476190476190477</v>
      </c>
      <c r="O17" s="84">
        <v>259</v>
      </c>
      <c r="P17" s="84">
        <v>220</v>
      </c>
      <c r="Q17" s="71">
        <f t="shared" si="5"/>
        <v>0.84942084942084939</v>
      </c>
    </row>
    <row r="18" spans="1:17" x14ac:dyDescent="0.25">
      <c r="A18" s="3" t="s">
        <v>22</v>
      </c>
      <c r="B18" s="1" t="s">
        <v>30</v>
      </c>
      <c r="C18">
        <v>26</v>
      </c>
      <c r="D18">
        <v>16</v>
      </c>
      <c r="E18" s="71">
        <f t="shared" si="0"/>
        <v>0.61538461538461542</v>
      </c>
      <c r="F18">
        <v>23</v>
      </c>
      <c r="G18" s="71">
        <f t="shared" si="1"/>
        <v>0.88461538461538458</v>
      </c>
      <c r="H18">
        <v>15</v>
      </c>
      <c r="I18" s="71">
        <f t="shared" si="2"/>
        <v>0.57692307692307687</v>
      </c>
      <c r="J18">
        <v>14</v>
      </c>
      <c r="K18" s="71">
        <f t="shared" si="3"/>
        <v>0.53846153846153844</v>
      </c>
      <c r="L18">
        <v>13</v>
      </c>
      <c r="M18" s="84">
        <v>11</v>
      </c>
      <c r="N18" s="85">
        <f t="shared" si="4"/>
        <v>0.84615384615384615</v>
      </c>
      <c r="O18" s="84">
        <v>89</v>
      </c>
      <c r="P18" s="84">
        <v>66</v>
      </c>
      <c r="Q18" s="71">
        <f t="shared" si="5"/>
        <v>0.7415730337078652</v>
      </c>
    </row>
    <row r="19" spans="1:17" x14ac:dyDescent="0.25">
      <c r="A19" s="3" t="s">
        <v>22</v>
      </c>
      <c r="B19" s="1" t="s">
        <v>31</v>
      </c>
      <c r="C19">
        <v>42</v>
      </c>
      <c r="D19">
        <v>19</v>
      </c>
      <c r="E19" s="71">
        <f t="shared" si="0"/>
        <v>0.45238095238095238</v>
      </c>
      <c r="F19">
        <v>29</v>
      </c>
      <c r="G19" s="71">
        <f t="shared" si="1"/>
        <v>0.69047619047619047</v>
      </c>
      <c r="H19">
        <v>24</v>
      </c>
      <c r="I19" s="71">
        <f t="shared" si="2"/>
        <v>0.5714285714285714</v>
      </c>
      <c r="J19">
        <v>30</v>
      </c>
      <c r="K19" s="71">
        <f t="shared" si="3"/>
        <v>0.7142857142857143</v>
      </c>
      <c r="L19">
        <v>15</v>
      </c>
      <c r="M19" s="84">
        <v>11</v>
      </c>
      <c r="N19" s="85">
        <f t="shared" si="4"/>
        <v>0.73333333333333328</v>
      </c>
      <c r="O19" s="84">
        <v>147</v>
      </c>
      <c r="P19" s="84">
        <v>103</v>
      </c>
      <c r="Q19" s="71">
        <f t="shared" si="5"/>
        <v>0.70068027210884354</v>
      </c>
    </row>
    <row r="20" spans="1:17" x14ac:dyDescent="0.25">
      <c r="A20" s="3" t="s">
        <v>22</v>
      </c>
      <c r="B20" s="1" t="s">
        <v>32</v>
      </c>
      <c r="C20">
        <v>41</v>
      </c>
      <c r="D20">
        <v>26</v>
      </c>
      <c r="E20" s="71">
        <f t="shared" si="0"/>
        <v>0.63414634146341464</v>
      </c>
      <c r="F20">
        <v>36</v>
      </c>
      <c r="G20" s="71">
        <f t="shared" si="1"/>
        <v>0.87804878048780488</v>
      </c>
      <c r="H20">
        <v>28</v>
      </c>
      <c r="I20" s="71">
        <f t="shared" si="2"/>
        <v>0.68292682926829273</v>
      </c>
      <c r="J20">
        <v>30</v>
      </c>
      <c r="K20" s="71">
        <f t="shared" si="3"/>
        <v>0.73170731707317072</v>
      </c>
      <c r="L20">
        <v>20</v>
      </c>
      <c r="M20" s="84">
        <v>17</v>
      </c>
      <c r="N20" s="85">
        <f t="shared" si="4"/>
        <v>0.85</v>
      </c>
      <c r="O20" s="84">
        <v>128</v>
      </c>
      <c r="P20" s="84">
        <v>103</v>
      </c>
      <c r="Q20" s="71">
        <f t="shared" si="5"/>
        <v>0.8046875</v>
      </c>
    </row>
    <row r="21" spans="1:17" x14ac:dyDescent="0.25">
      <c r="A21" s="4" t="s">
        <v>33</v>
      </c>
      <c r="B21" s="1" t="s">
        <v>34</v>
      </c>
      <c r="C21">
        <v>47</v>
      </c>
      <c r="D21">
        <v>39</v>
      </c>
      <c r="E21" s="71">
        <f t="shared" si="0"/>
        <v>0.82978723404255317</v>
      </c>
      <c r="F21">
        <v>37</v>
      </c>
      <c r="G21" s="71">
        <f t="shared" si="1"/>
        <v>0.78723404255319152</v>
      </c>
      <c r="H21">
        <v>30</v>
      </c>
      <c r="I21" s="71">
        <f t="shared" si="2"/>
        <v>0.63829787234042556</v>
      </c>
      <c r="J21">
        <v>36</v>
      </c>
      <c r="K21" s="71">
        <f t="shared" si="3"/>
        <v>0.76595744680851063</v>
      </c>
      <c r="L21">
        <v>7</v>
      </c>
      <c r="M21" s="84">
        <v>5</v>
      </c>
      <c r="N21" s="85">
        <f t="shared" si="4"/>
        <v>0.7142857142857143</v>
      </c>
      <c r="O21" s="84">
        <v>115</v>
      </c>
      <c r="P21" s="84">
        <v>78</v>
      </c>
      <c r="Q21" s="71">
        <f t="shared" si="5"/>
        <v>0.67826086956521736</v>
      </c>
    </row>
    <row r="22" spans="1:17" x14ac:dyDescent="0.25">
      <c r="A22" s="4" t="s">
        <v>33</v>
      </c>
      <c r="B22" s="1" t="s">
        <v>35</v>
      </c>
      <c r="C22">
        <v>269</v>
      </c>
      <c r="D22">
        <v>207</v>
      </c>
      <c r="E22" s="71">
        <f t="shared" si="0"/>
        <v>0.76951672862453535</v>
      </c>
      <c r="F22">
        <v>219</v>
      </c>
      <c r="G22" s="71">
        <f t="shared" si="1"/>
        <v>0.81412639405204457</v>
      </c>
      <c r="H22">
        <v>173</v>
      </c>
      <c r="I22" s="71">
        <f t="shared" si="2"/>
        <v>0.64312267657992561</v>
      </c>
      <c r="J22">
        <v>154</v>
      </c>
      <c r="K22" s="71">
        <f t="shared" si="3"/>
        <v>0.57249070631970256</v>
      </c>
      <c r="L22">
        <v>115</v>
      </c>
      <c r="M22" s="84">
        <v>114</v>
      </c>
      <c r="N22" s="85">
        <f t="shared" si="4"/>
        <v>0.99130434782608701</v>
      </c>
      <c r="O22" s="84">
        <v>552</v>
      </c>
      <c r="P22" s="84">
        <v>419</v>
      </c>
      <c r="Q22" s="71">
        <f t="shared" si="5"/>
        <v>0.75905797101449279</v>
      </c>
    </row>
    <row r="23" spans="1:17" x14ac:dyDescent="0.25">
      <c r="A23" s="4" t="s">
        <v>33</v>
      </c>
      <c r="B23" s="1" t="s">
        <v>36</v>
      </c>
      <c r="C23">
        <v>26</v>
      </c>
      <c r="D23">
        <v>19</v>
      </c>
      <c r="E23" s="71">
        <f t="shared" si="0"/>
        <v>0.73076923076923073</v>
      </c>
      <c r="F23">
        <v>16</v>
      </c>
      <c r="G23" s="71">
        <f t="shared" si="1"/>
        <v>0.61538461538461542</v>
      </c>
      <c r="H23">
        <v>10</v>
      </c>
      <c r="I23" s="71">
        <f t="shared" si="2"/>
        <v>0.38461538461538464</v>
      </c>
      <c r="J23">
        <v>18</v>
      </c>
      <c r="K23" s="71">
        <f t="shared" si="3"/>
        <v>0.69230769230769229</v>
      </c>
      <c r="L23">
        <v>12</v>
      </c>
      <c r="M23" s="84">
        <v>12</v>
      </c>
      <c r="N23" s="85">
        <f t="shared" si="4"/>
        <v>1</v>
      </c>
      <c r="O23" s="84">
        <v>70</v>
      </c>
      <c r="P23" s="84">
        <v>48</v>
      </c>
      <c r="Q23" s="71">
        <f t="shared" si="5"/>
        <v>0.68571428571428572</v>
      </c>
    </row>
    <row r="24" spans="1:17" x14ac:dyDescent="0.25">
      <c r="A24" s="4" t="s">
        <v>33</v>
      </c>
      <c r="B24" s="1" t="s">
        <v>37</v>
      </c>
      <c r="C24">
        <v>75</v>
      </c>
      <c r="D24">
        <v>39</v>
      </c>
      <c r="E24" s="71">
        <f t="shared" si="0"/>
        <v>0.52</v>
      </c>
      <c r="F24">
        <v>57</v>
      </c>
      <c r="G24" s="71">
        <f t="shared" si="1"/>
        <v>0.76</v>
      </c>
      <c r="H24">
        <v>52</v>
      </c>
      <c r="I24" s="71">
        <f t="shared" si="2"/>
        <v>0.69333333333333336</v>
      </c>
      <c r="J24">
        <v>59</v>
      </c>
      <c r="K24" s="71">
        <f t="shared" si="3"/>
        <v>0.78666666666666663</v>
      </c>
      <c r="L24">
        <v>12</v>
      </c>
      <c r="M24" s="84">
        <v>11</v>
      </c>
      <c r="N24" s="85">
        <f t="shared" si="4"/>
        <v>0.91666666666666663</v>
      </c>
      <c r="O24" s="84">
        <v>181</v>
      </c>
      <c r="P24" s="84">
        <v>132</v>
      </c>
      <c r="Q24" s="71">
        <f t="shared" si="5"/>
        <v>0.72928176795580113</v>
      </c>
    </row>
    <row r="25" spans="1:17" x14ac:dyDescent="0.25">
      <c r="A25" s="4" t="s">
        <v>33</v>
      </c>
      <c r="B25" s="1" t="s">
        <v>38</v>
      </c>
      <c r="C25">
        <v>125</v>
      </c>
      <c r="D25">
        <v>97</v>
      </c>
      <c r="E25" s="71">
        <f t="shared" si="0"/>
        <v>0.77600000000000002</v>
      </c>
      <c r="F25">
        <v>102</v>
      </c>
      <c r="G25" s="71">
        <f t="shared" si="1"/>
        <v>0.81599999999999995</v>
      </c>
      <c r="H25">
        <v>86</v>
      </c>
      <c r="I25" s="71">
        <f t="shared" si="2"/>
        <v>0.68799999999999994</v>
      </c>
      <c r="J25">
        <v>74</v>
      </c>
      <c r="K25" s="71">
        <f t="shared" si="3"/>
        <v>0.59199999999999997</v>
      </c>
      <c r="L25">
        <v>54</v>
      </c>
      <c r="M25" s="84">
        <v>47</v>
      </c>
      <c r="N25" s="85">
        <f t="shared" si="4"/>
        <v>0.87037037037037035</v>
      </c>
      <c r="O25" s="84">
        <v>397</v>
      </c>
      <c r="P25" s="84">
        <v>301</v>
      </c>
      <c r="Q25" s="71">
        <f t="shared" si="5"/>
        <v>0.75818639798488663</v>
      </c>
    </row>
    <row r="26" spans="1:17" x14ac:dyDescent="0.25">
      <c r="A26" s="4" t="s">
        <v>33</v>
      </c>
      <c r="B26" s="1" t="s">
        <v>39</v>
      </c>
      <c r="C26">
        <v>74</v>
      </c>
      <c r="D26">
        <v>55</v>
      </c>
      <c r="E26" s="71">
        <f t="shared" si="0"/>
        <v>0.7432432432432432</v>
      </c>
      <c r="F26">
        <v>56</v>
      </c>
      <c r="G26" s="71">
        <f t="shared" si="1"/>
        <v>0.7567567567567568</v>
      </c>
      <c r="H26">
        <v>45</v>
      </c>
      <c r="I26" s="71">
        <f t="shared" si="2"/>
        <v>0.60810810810810811</v>
      </c>
      <c r="J26">
        <v>48</v>
      </c>
      <c r="K26" s="71">
        <f t="shared" si="3"/>
        <v>0.64864864864864868</v>
      </c>
      <c r="L26">
        <v>10</v>
      </c>
      <c r="M26" s="84">
        <v>9</v>
      </c>
      <c r="N26" s="85">
        <f t="shared" si="4"/>
        <v>0.9</v>
      </c>
      <c r="O26" s="84">
        <v>212</v>
      </c>
      <c r="P26" s="84">
        <v>148</v>
      </c>
      <c r="Q26" s="71">
        <f t="shared" si="5"/>
        <v>0.69811320754716977</v>
      </c>
    </row>
    <row r="27" spans="1:17" x14ac:dyDescent="0.25">
      <c r="A27" s="4" t="s">
        <v>33</v>
      </c>
      <c r="B27" s="1" t="s">
        <v>40</v>
      </c>
      <c r="C27">
        <v>17</v>
      </c>
      <c r="D27">
        <v>13</v>
      </c>
      <c r="E27" s="71">
        <f t="shared" si="0"/>
        <v>0.76470588235294112</v>
      </c>
      <c r="F27">
        <v>10</v>
      </c>
      <c r="G27" s="71">
        <f t="shared" si="1"/>
        <v>0.58823529411764708</v>
      </c>
      <c r="H27">
        <v>7</v>
      </c>
      <c r="I27" s="71">
        <f t="shared" si="2"/>
        <v>0.41176470588235292</v>
      </c>
      <c r="J27">
        <v>9</v>
      </c>
      <c r="K27" s="71">
        <f t="shared" si="3"/>
        <v>0.52941176470588236</v>
      </c>
      <c r="L27">
        <v>6</v>
      </c>
      <c r="M27" s="84">
        <v>6</v>
      </c>
      <c r="N27" s="85">
        <f t="shared" si="4"/>
        <v>1</v>
      </c>
      <c r="O27" s="84">
        <v>61</v>
      </c>
      <c r="P27" s="84">
        <v>46</v>
      </c>
      <c r="Q27" s="71">
        <f t="shared" si="5"/>
        <v>0.75409836065573765</v>
      </c>
    </row>
    <row r="28" spans="1:17" x14ac:dyDescent="0.25">
      <c r="A28" s="4" t="s">
        <v>33</v>
      </c>
      <c r="B28" s="1" t="s">
        <v>41</v>
      </c>
      <c r="C28">
        <v>32</v>
      </c>
      <c r="D28">
        <v>21</v>
      </c>
      <c r="E28" s="71">
        <f t="shared" si="0"/>
        <v>0.65625</v>
      </c>
      <c r="F28">
        <v>25</v>
      </c>
      <c r="G28" s="71">
        <f t="shared" si="1"/>
        <v>0.78125</v>
      </c>
      <c r="H28">
        <v>15</v>
      </c>
      <c r="I28" s="71">
        <f t="shared" si="2"/>
        <v>0.46875</v>
      </c>
      <c r="J28">
        <v>17</v>
      </c>
      <c r="K28" s="71">
        <f t="shared" si="3"/>
        <v>0.53125</v>
      </c>
      <c r="L28">
        <v>10</v>
      </c>
      <c r="M28" s="84">
        <v>8</v>
      </c>
      <c r="N28" s="85">
        <f t="shared" si="4"/>
        <v>0.8</v>
      </c>
      <c r="O28" s="84">
        <v>100</v>
      </c>
      <c r="P28" s="84">
        <v>75</v>
      </c>
      <c r="Q28" s="71">
        <f t="shared" si="5"/>
        <v>0.75</v>
      </c>
    </row>
    <row r="29" spans="1:17" x14ac:dyDescent="0.25">
      <c r="A29" s="4" t="s">
        <v>33</v>
      </c>
      <c r="B29" s="1" t="s">
        <v>42</v>
      </c>
      <c r="C29">
        <v>88</v>
      </c>
      <c r="D29">
        <v>61</v>
      </c>
      <c r="E29" s="71">
        <f t="shared" si="0"/>
        <v>0.69318181818181823</v>
      </c>
      <c r="F29">
        <v>63</v>
      </c>
      <c r="G29" s="71">
        <f t="shared" si="1"/>
        <v>0.71590909090909094</v>
      </c>
      <c r="H29">
        <v>53</v>
      </c>
      <c r="I29" s="71">
        <f t="shared" si="2"/>
        <v>0.60227272727272729</v>
      </c>
      <c r="J29">
        <v>67</v>
      </c>
      <c r="K29" s="71">
        <f t="shared" si="3"/>
        <v>0.76136363636363635</v>
      </c>
      <c r="L29">
        <v>23</v>
      </c>
      <c r="M29" s="84">
        <v>20</v>
      </c>
      <c r="N29" s="85">
        <f t="shared" si="4"/>
        <v>0.86956521739130432</v>
      </c>
      <c r="O29" s="84">
        <v>232</v>
      </c>
      <c r="P29" s="84">
        <v>154</v>
      </c>
      <c r="Q29" s="71">
        <f t="shared" si="5"/>
        <v>0.66379310344827591</v>
      </c>
    </row>
    <row r="30" spans="1:17" x14ac:dyDescent="0.25">
      <c r="A30" s="4" t="s">
        <v>33</v>
      </c>
      <c r="B30" s="1" t="s">
        <v>43</v>
      </c>
      <c r="C30">
        <v>160</v>
      </c>
      <c r="D30">
        <v>127</v>
      </c>
      <c r="E30" s="71">
        <f t="shared" si="0"/>
        <v>0.79374999999999996</v>
      </c>
      <c r="F30">
        <v>133</v>
      </c>
      <c r="G30" s="71">
        <f t="shared" si="1"/>
        <v>0.83125000000000004</v>
      </c>
      <c r="H30">
        <v>106</v>
      </c>
      <c r="I30" s="71">
        <f t="shared" si="2"/>
        <v>0.66249999999999998</v>
      </c>
      <c r="J30">
        <v>94</v>
      </c>
      <c r="K30" s="71">
        <f t="shared" si="3"/>
        <v>0.58750000000000002</v>
      </c>
      <c r="L30">
        <v>96</v>
      </c>
      <c r="M30" s="84">
        <v>88</v>
      </c>
      <c r="N30" s="85">
        <f t="shared" si="4"/>
        <v>0.91666666666666663</v>
      </c>
      <c r="O30" s="84">
        <v>332</v>
      </c>
      <c r="P30" s="84">
        <v>217</v>
      </c>
      <c r="Q30" s="71">
        <f t="shared" si="5"/>
        <v>0.65361445783132532</v>
      </c>
    </row>
    <row r="31" spans="1:17" x14ac:dyDescent="0.25">
      <c r="A31" s="4" t="s">
        <v>33</v>
      </c>
      <c r="B31" s="1" t="s">
        <v>44</v>
      </c>
      <c r="C31">
        <v>225</v>
      </c>
      <c r="D31">
        <v>176</v>
      </c>
      <c r="E31" s="71">
        <f t="shared" si="0"/>
        <v>0.78222222222222226</v>
      </c>
      <c r="F31">
        <v>180</v>
      </c>
      <c r="G31" s="71">
        <f t="shared" si="1"/>
        <v>0.8</v>
      </c>
      <c r="H31">
        <v>155</v>
      </c>
      <c r="I31" s="71">
        <f t="shared" si="2"/>
        <v>0.68888888888888888</v>
      </c>
      <c r="J31">
        <v>143</v>
      </c>
      <c r="K31" s="71">
        <f t="shared" si="3"/>
        <v>0.63555555555555554</v>
      </c>
      <c r="L31">
        <v>102</v>
      </c>
      <c r="M31" s="84">
        <v>94</v>
      </c>
      <c r="N31" s="85">
        <f t="shared" si="4"/>
        <v>0.92156862745098034</v>
      </c>
      <c r="O31" s="84">
        <v>594</v>
      </c>
      <c r="P31" s="84">
        <v>492</v>
      </c>
      <c r="Q31" s="71">
        <f t="shared" si="5"/>
        <v>0.82828282828282829</v>
      </c>
    </row>
    <row r="32" spans="1:17" x14ac:dyDescent="0.25">
      <c r="A32" s="4" t="s">
        <v>33</v>
      </c>
      <c r="B32" s="1" t="s">
        <v>45</v>
      </c>
      <c r="C32">
        <v>46</v>
      </c>
      <c r="D32">
        <v>30</v>
      </c>
      <c r="E32" s="71">
        <f t="shared" si="0"/>
        <v>0.65217391304347827</v>
      </c>
      <c r="F32">
        <v>32</v>
      </c>
      <c r="G32" s="71">
        <f t="shared" si="1"/>
        <v>0.69565217391304346</v>
      </c>
      <c r="H32">
        <v>32</v>
      </c>
      <c r="I32" s="71">
        <f t="shared" si="2"/>
        <v>0.69565217391304346</v>
      </c>
      <c r="J32">
        <v>34</v>
      </c>
      <c r="K32" s="71">
        <f t="shared" si="3"/>
        <v>0.73913043478260865</v>
      </c>
      <c r="L32">
        <v>8</v>
      </c>
      <c r="M32" s="84">
        <v>7</v>
      </c>
      <c r="N32" s="85">
        <f t="shared" si="4"/>
        <v>0.875</v>
      </c>
      <c r="O32" s="84">
        <v>127</v>
      </c>
      <c r="P32" s="84">
        <v>89</v>
      </c>
      <c r="Q32" s="71">
        <f t="shared" si="5"/>
        <v>0.70078740157480313</v>
      </c>
    </row>
    <row r="33" spans="1:17" x14ac:dyDescent="0.25">
      <c r="A33" s="4" t="s">
        <v>33</v>
      </c>
      <c r="B33" s="1" t="s">
        <v>46</v>
      </c>
      <c r="C33">
        <v>75</v>
      </c>
      <c r="D33">
        <v>49</v>
      </c>
      <c r="E33" s="71">
        <f t="shared" si="0"/>
        <v>0.65333333333333332</v>
      </c>
      <c r="F33">
        <v>62</v>
      </c>
      <c r="G33" s="71">
        <f t="shared" si="1"/>
        <v>0.82666666666666666</v>
      </c>
      <c r="H33">
        <v>50</v>
      </c>
      <c r="I33" s="71">
        <f t="shared" si="2"/>
        <v>0.66666666666666663</v>
      </c>
      <c r="J33">
        <v>52</v>
      </c>
      <c r="K33" s="71">
        <f t="shared" si="3"/>
        <v>0.69333333333333336</v>
      </c>
      <c r="L33">
        <v>24</v>
      </c>
      <c r="M33" s="84">
        <v>19</v>
      </c>
      <c r="N33" s="85">
        <f t="shared" si="4"/>
        <v>0.79166666666666663</v>
      </c>
      <c r="O33" s="84">
        <v>248</v>
      </c>
      <c r="P33" s="84">
        <v>183</v>
      </c>
      <c r="Q33" s="71">
        <f t="shared" si="5"/>
        <v>0.73790322580645162</v>
      </c>
    </row>
    <row r="34" spans="1:17" x14ac:dyDescent="0.25">
      <c r="A34" s="4" t="s">
        <v>33</v>
      </c>
      <c r="B34" s="1" t="s">
        <v>47</v>
      </c>
      <c r="C34">
        <v>29</v>
      </c>
      <c r="D34">
        <v>23</v>
      </c>
      <c r="E34" s="71">
        <f t="shared" si="0"/>
        <v>0.7931034482758621</v>
      </c>
      <c r="F34">
        <v>22</v>
      </c>
      <c r="G34" s="71">
        <f t="shared" si="1"/>
        <v>0.75862068965517238</v>
      </c>
      <c r="H34">
        <v>20</v>
      </c>
      <c r="I34" s="71">
        <f t="shared" si="2"/>
        <v>0.68965517241379315</v>
      </c>
      <c r="J34">
        <v>16</v>
      </c>
      <c r="K34" s="71">
        <f t="shared" si="3"/>
        <v>0.55172413793103448</v>
      </c>
      <c r="L34">
        <v>7</v>
      </c>
      <c r="M34" s="84">
        <v>7</v>
      </c>
      <c r="N34" s="85">
        <f t="shared" si="4"/>
        <v>1</v>
      </c>
      <c r="O34" s="84">
        <v>76</v>
      </c>
      <c r="P34" s="84">
        <v>50</v>
      </c>
      <c r="Q34" s="71">
        <f t="shared" si="5"/>
        <v>0.65789473684210531</v>
      </c>
    </row>
    <row r="35" spans="1:17" x14ac:dyDescent="0.25">
      <c r="A35" s="5" t="s">
        <v>48</v>
      </c>
      <c r="B35" s="1" t="s">
        <v>49</v>
      </c>
      <c r="C35">
        <v>40</v>
      </c>
      <c r="D35">
        <v>29</v>
      </c>
      <c r="E35" s="71">
        <f t="shared" si="0"/>
        <v>0.72499999999999998</v>
      </c>
      <c r="F35">
        <v>31</v>
      </c>
      <c r="G35" s="71">
        <f t="shared" si="1"/>
        <v>0.77500000000000002</v>
      </c>
      <c r="H35">
        <v>29</v>
      </c>
      <c r="I35" s="71">
        <f t="shared" si="2"/>
        <v>0.72499999999999998</v>
      </c>
      <c r="J35">
        <v>28</v>
      </c>
      <c r="K35" s="71">
        <f t="shared" si="3"/>
        <v>0.7</v>
      </c>
      <c r="L35">
        <v>24</v>
      </c>
      <c r="M35" s="84">
        <v>17</v>
      </c>
      <c r="N35" s="85">
        <f t="shared" si="4"/>
        <v>0.70833333333333337</v>
      </c>
      <c r="O35" s="84">
        <v>129</v>
      </c>
      <c r="P35" s="84">
        <v>107</v>
      </c>
      <c r="Q35" s="71">
        <f t="shared" si="5"/>
        <v>0.8294573643410853</v>
      </c>
    </row>
    <row r="36" spans="1:17" x14ac:dyDescent="0.25">
      <c r="A36" s="5" t="s">
        <v>48</v>
      </c>
      <c r="B36" s="1" t="s">
        <v>50</v>
      </c>
      <c r="C36">
        <v>71</v>
      </c>
      <c r="D36">
        <v>43</v>
      </c>
      <c r="E36" s="71">
        <f t="shared" si="0"/>
        <v>0.60563380281690138</v>
      </c>
      <c r="F36">
        <v>59</v>
      </c>
      <c r="G36" s="71">
        <f t="shared" si="1"/>
        <v>0.83098591549295775</v>
      </c>
      <c r="H36">
        <v>53</v>
      </c>
      <c r="I36" s="71">
        <f t="shared" si="2"/>
        <v>0.74647887323943662</v>
      </c>
      <c r="J36">
        <v>55</v>
      </c>
      <c r="K36" s="71">
        <f t="shared" si="3"/>
        <v>0.77464788732394363</v>
      </c>
      <c r="L36">
        <v>20</v>
      </c>
      <c r="M36" s="84">
        <v>16</v>
      </c>
      <c r="N36" s="85">
        <f t="shared" si="4"/>
        <v>0.8</v>
      </c>
      <c r="O36" s="84">
        <v>172</v>
      </c>
      <c r="P36" s="84">
        <v>139</v>
      </c>
      <c r="Q36" s="71">
        <f t="shared" si="5"/>
        <v>0.80813953488372092</v>
      </c>
    </row>
    <row r="37" spans="1:17" x14ac:dyDescent="0.25">
      <c r="A37" s="5" t="s">
        <v>48</v>
      </c>
      <c r="B37" s="1" t="s">
        <v>51</v>
      </c>
      <c r="C37">
        <v>56</v>
      </c>
      <c r="D37">
        <v>31</v>
      </c>
      <c r="E37" s="71">
        <f t="shared" si="0"/>
        <v>0.5535714285714286</v>
      </c>
      <c r="F37">
        <v>44</v>
      </c>
      <c r="G37" s="71">
        <f t="shared" si="1"/>
        <v>0.7857142857142857</v>
      </c>
      <c r="H37">
        <v>40</v>
      </c>
      <c r="I37" s="71">
        <f t="shared" si="2"/>
        <v>0.7142857142857143</v>
      </c>
      <c r="J37">
        <v>37</v>
      </c>
      <c r="K37" s="71">
        <f t="shared" si="3"/>
        <v>0.6607142857142857</v>
      </c>
      <c r="L37">
        <v>12</v>
      </c>
      <c r="M37" s="84">
        <v>10</v>
      </c>
      <c r="N37" s="85">
        <f t="shared" si="4"/>
        <v>0.83333333333333337</v>
      </c>
      <c r="O37" s="84">
        <v>185</v>
      </c>
      <c r="P37" s="84">
        <v>141</v>
      </c>
      <c r="Q37" s="71">
        <f t="shared" si="5"/>
        <v>0.76216216216216215</v>
      </c>
    </row>
    <row r="38" spans="1:17" x14ac:dyDescent="0.25">
      <c r="A38" s="5" t="s">
        <v>48</v>
      </c>
      <c r="B38" s="1" t="s">
        <v>52</v>
      </c>
      <c r="C38">
        <v>180</v>
      </c>
      <c r="D38">
        <v>120</v>
      </c>
      <c r="E38" s="71">
        <f t="shared" si="0"/>
        <v>0.66666666666666663</v>
      </c>
      <c r="F38">
        <v>142</v>
      </c>
      <c r="G38" s="71">
        <f t="shared" si="1"/>
        <v>0.78888888888888886</v>
      </c>
      <c r="H38">
        <v>119</v>
      </c>
      <c r="I38" s="71">
        <f t="shared" si="2"/>
        <v>0.66111111111111109</v>
      </c>
      <c r="J38">
        <v>113</v>
      </c>
      <c r="K38" s="71">
        <f t="shared" si="3"/>
        <v>0.62777777777777777</v>
      </c>
      <c r="L38">
        <v>102</v>
      </c>
      <c r="M38" s="84">
        <v>94</v>
      </c>
      <c r="N38" s="85">
        <f t="shared" si="4"/>
        <v>0.92156862745098034</v>
      </c>
      <c r="O38" s="84">
        <v>389</v>
      </c>
      <c r="P38" s="84">
        <v>301</v>
      </c>
      <c r="Q38" s="71">
        <f t="shared" si="5"/>
        <v>0.77377892030848328</v>
      </c>
    </row>
    <row r="39" spans="1:17" x14ac:dyDescent="0.25">
      <c r="A39" s="5" t="s">
        <v>48</v>
      </c>
      <c r="B39" s="1" t="s">
        <v>53</v>
      </c>
      <c r="C39">
        <v>50</v>
      </c>
      <c r="D39">
        <v>33</v>
      </c>
      <c r="E39" s="71">
        <f t="shared" si="0"/>
        <v>0.66</v>
      </c>
      <c r="F39">
        <v>43</v>
      </c>
      <c r="G39" s="71">
        <f t="shared" si="1"/>
        <v>0.86</v>
      </c>
      <c r="H39">
        <v>42</v>
      </c>
      <c r="I39" s="71">
        <f t="shared" si="2"/>
        <v>0.84</v>
      </c>
      <c r="J39">
        <v>36</v>
      </c>
      <c r="K39" s="71">
        <f t="shared" si="3"/>
        <v>0.72</v>
      </c>
      <c r="L39">
        <v>20</v>
      </c>
      <c r="M39" s="84">
        <v>15</v>
      </c>
      <c r="N39" s="85">
        <f t="shared" si="4"/>
        <v>0.75</v>
      </c>
      <c r="O39" s="84">
        <v>139</v>
      </c>
      <c r="P39" s="84">
        <v>111</v>
      </c>
      <c r="Q39" s="71">
        <f t="shared" si="5"/>
        <v>0.79856115107913672</v>
      </c>
    </row>
    <row r="40" spans="1:17" x14ac:dyDescent="0.25">
      <c r="A40" s="5" t="s">
        <v>48</v>
      </c>
      <c r="B40" s="1" t="s">
        <v>54</v>
      </c>
      <c r="C40">
        <v>21</v>
      </c>
      <c r="D40">
        <v>15</v>
      </c>
      <c r="E40" s="71">
        <f t="shared" si="0"/>
        <v>0.7142857142857143</v>
      </c>
      <c r="F40">
        <v>15</v>
      </c>
      <c r="G40" s="71">
        <f t="shared" si="1"/>
        <v>0.7142857142857143</v>
      </c>
      <c r="H40">
        <v>16</v>
      </c>
      <c r="I40" s="71">
        <f t="shared" si="2"/>
        <v>0.76190476190476186</v>
      </c>
      <c r="J40">
        <v>16</v>
      </c>
      <c r="K40" s="71">
        <f t="shared" si="3"/>
        <v>0.76190476190476186</v>
      </c>
      <c r="L40">
        <v>5</v>
      </c>
      <c r="M40" s="84">
        <v>5</v>
      </c>
      <c r="N40" s="85">
        <f t="shared" si="4"/>
        <v>1</v>
      </c>
      <c r="O40" s="84">
        <v>55</v>
      </c>
      <c r="P40" s="84">
        <v>39</v>
      </c>
      <c r="Q40" s="71">
        <f t="shared" si="5"/>
        <v>0.70909090909090911</v>
      </c>
    </row>
    <row r="41" spans="1:17" x14ac:dyDescent="0.25">
      <c r="A41" s="5" t="s">
        <v>48</v>
      </c>
      <c r="B41" s="1" t="s">
        <v>55</v>
      </c>
      <c r="C41">
        <v>74</v>
      </c>
      <c r="D41">
        <v>38</v>
      </c>
      <c r="E41" s="71">
        <f t="shared" si="0"/>
        <v>0.51351351351351349</v>
      </c>
      <c r="F41">
        <v>49</v>
      </c>
      <c r="G41" s="71">
        <f t="shared" si="1"/>
        <v>0.66216216216216217</v>
      </c>
      <c r="H41">
        <v>38</v>
      </c>
      <c r="I41" s="71">
        <f t="shared" si="2"/>
        <v>0.51351351351351349</v>
      </c>
      <c r="J41">
        <v>53</v>
      </c>
      <c r="K41" s="71">
        <f t="shared" si="3"/>
        <v>0.71621621621621623</v>
      </c>
      <c r="L41">
        <v>29</v>
      </c>
      <c r="M41" s="84">
        <v>25</v>
      </c>
      <c r="N41" s="85">
        <f t="shared" si="4"/>
        <v>0.86206896551724133</v>
      </c>
      <c r="O41" s="84">
        <v>178</v>
      </c>
      <c r="P41" s="84">
        <v>133</v>
      </c>
      <c r="Q41" s="71">
        <f t="shared" si="5"/>
        <v>0.7471910112359551</v>
      </c>
    </row>
    <row r="42" spans="1:17" x14ac:dyDescent="0.25">
      <c r="A42" s="5" t="s">
        <v>48</v>
      </c>
      <c r="B42" s="1" t="s">
        <v>56</v>
      </c>
      <c r="C42">
        <v>34</v>
      </c>
      <c r="D42">
        <v>23</v>
      </c>
      <c r="E42" s="71">
        <f t="shared" si="0"/>
        <v>0.67647058823529416</v>
      </c>
      <c r="F42">
        <v>26</v>
      </c>
      <c r="G42" s="71">
        <f t="shared" si="1"/>
        <v>0.76470588235294112</v>
      </c>
      <c r="H42">
        <v>21</v>
      </c>
      <c r="I42" s="71">
        <f t="shared" si="2"/>
        <v>0.61764705882352944</v>
      </c>
      <c r="J42">
        <v>21</v>
      </c>
      <c r="K42" s="71">
        <f t="shared" si="3"/>
        <v>0.61764705882352944</v>
      </c>
      <c r="L42">
        <v>9</v>
      </c>
      <c r="M42" s="84">
        <v>9</v>
      </c>
      <c r="N42" s="85">
        <f t="shared" si="4"/>
        <v>1</v>
      </c>
      <c r="O42" s="84">
        <v>80</v>
      </c>
      <c r="P42" s="84">
        <v>62</v>
      </c>
      <c r="Q42" s="71">
        <f t="shared" si="5"/>
        <v>0.77500000000000002</v>
      </c>
    </row>
    <row r="43" spans="1:17" x14ac:dyDescent="0.25">
      <c r="A43" s="5" t="s">
        <v>48</v>
      </c>
      <c r="B43" s="1" t="s">
        <v>57</v>
      </c>
      <c r="C43">
        <v>138</v>
      </c>
      <c r="D43">
        <v>88</v>
      </c>
      <c r="E43" s="71">
        <f t="shared" si="0"/>
        <v>0.6376811594202898</v>
      </c>
      <c r="F43">
        <v>108</v>
      </c>
      <c r="G43" s="71">
        <f t="shared" si="1"/>
        <v>0.78260869565217395</v>
      </c>
      <c r="H43">
        <v>99</v>
      </c>
      <c r="I43" s="71">
        <f t="shared" si="2"/>
        <v>0.71739130434782605</v>
      </c>
      <c r="J43">
        <v>81</v>
      </c>
      <c r="K43" s="71">
        <f t="shared" si="3"/>
        <v>0.58695652173913049</v>
      </c>
      <c r="L43">
        <v>63</v>
      </c>
      <c r="M43" s="84">
        <v>53</v>
      </c>
      <c r="N43" s="85">
        <f t="shared" si="4"/>
        <v>0.84126984126984128</v>
      </c>
      <c r="O43" s="84">
        <v>307</v>
      </c>
      <c r="P43" s="84">
        <v>236</v>
      </c>
      <c r="Q43" s="71">
        <f t="shared" si="5"/>
        <v>0.76872964169381108</v>
      </c>
    </row>
    <row r="44" spans="1:17" x14ac:dyDescent="0.25">
      <c r="A44" s="5" t="s">
        <v>48</v>
      </c>
      <c r="B44" s="1" t="s">
        <v>58</v>
      </c>
      <c r="C44">
        <v>11</v>
      </c>
      <c r="D44">
        <v>5</v>
      </c>
      <c r="E44" s="71">
        <f t="shared" si="0"/>
        <v>0.45454545454545453</v>
      </c>
      <c r="F44">
        <v>6</v>
      </c>
      <c r="G44" s="71">
        <f t="shared" si="1"/>
        <v>0.54545454545454541</v>
      </c>
      <c r="H44">
        <v>6</v>
      </c>
      <c r="I44" s="71">
        <f t="shared" si="2"/>
        <v>0.54545454545454541</v>
      </c>
      <c r="J44">
        <v>5</v>
      </c>
      <c r="K44" s="71">
        <f t="shared" si="3"/>
        <v>0.45454545454545453</v>
      </c>
      <c r="L44">
        <v>4</v>
      </c>
      <c r="M44" s="84">
        <v>4</v>
      </c>
      <c r="N44" s="85">
        <f t="shared" si="4"/>
        <v>1</v>
      </c>
      <c r="O44" s="84">
        <v>33</v>
      </c>
      <c r="P44" s="84">
        <v>27</v>
      </c>
      <c r="Q44" s="71">
        <f t="shared" si="5"/>
        <v>0.81818181818181823</v>
      </c>
    </row>
    <row r="45" spans="1:17" x14ac:dyDescent="0.25">
      <c r="A45" s="5" t="s">
        <v>48</v>
      </c>
      <c r="B45" s="1" t="s">
        <v>59</v>
      </c>
      <c r="C45">
        <v>10</v>
      </c>
      <c r="D45">
        <v>5</v>
      </c>
      <c r="E45" s="71">
        <f t="shared" si="0"/>
        <v>0.5</v>
      </c>
      <c r="F45">
        <v>7</v>
      </c>
      <c r="G45" s="71">
        <f t="shared" si="1"/>
        <v>0.7</v>
      </c>
      <c r="H45">
        <v>3</v>
      </c>
      <c r="I45" s="71">
        <f t="shared" si="2"/>
        <v>0.3</v>
      </c>
      <c r="J45">
        <v>7</v>
      </c>
      <c r="K45" s="71">
        <f t="shared" si="3"/>
        <v>0.7</v>
      </c>
      <c r="L45">
        <v>4</v>
      </c>
      <c r="M45" s="84">
        <v>4</v>
      </c>
      <c r="N45" s="85">
        <f t="shared" si="4"/>
        <v>1</v>
      </c>
      <c r="O45" s="84">
        <v>21</v>
      </c>
      <c r="P45" s="84">
        <v>15</v>
      </c>
      <c r="Q45" s="71">
        <f t="shared" si="5"/>
        <v>0.7142857142857143</v>
      </c>
    </row>
    <row r="46" spans="1:17" x14ac:dyDescent="0.25">
      <c r="A46" s="5" t="s">
        <v>48</v>
      </c>
      <c r="B46" s="1" t="s">
        <v>60</v>
      </c>
      <c r="C46">
        <v>148</v>
      </c>
      <c r="D46">
        <v>114</v>
      </c>
      <c r="E46" s="71">
        <f t="shared" si="0"/>
        <v>0.77027027027027029</v>
      </c>
      <c r="F46">
        <v>131</v>
      </c>
      <c r="G46" s="71">
        <f t="shared" si="1"/>
        <v>0.88513513513513509</v>
      </c>
      <c r="H46">
        <v>106</v>
      </c>
      <c r="I46" s="71">
        <f t="shared" si="2"/>
        <v>0.71621621621621623</v>
      </c>
      <c r="J46">
        <v>93</v>
      </c>
      <c r="K46" s="71">
        <f t="shared" si="3"/>
        <v>0.6283783783783784</v>
      </c>
      <c r="L46">
        <v>89</v>
      </c>
      <c r="M46" s="84">
        <v>82</v>
      </c>
      <c r="N46" s="85">
        <f t="shared" si="4"/>
        <v>0.9213483146067416</v>
      </c>
      <c r="O46" s="84">
        <v>279</v>
      </c>
      <c r="P46" s="84">
        <v>213</v>
      </c>
      <c r="Q46" s="71">
        <f t="shared" si="5"/>
        <v>0.76344086021505375</v>
      </c>
    </row>
    <row r="47" spans="1:17" x14ac:dyDescent="0.25">
      <c r="A47" s="5" t="s">
        <v>48</v>
      </c>
      <c r="B47" s="1" t="s">
        <v>61</v>
      </c>
      <c r="C47">
        <v>105</v>
      </c>
      <c r="D47">
        <v>73</v>
      </c>
      <c r="E47" s="71">
        <f t="shared" si="0"/>
        <v>0.69523809523809521</v>
      </c>
      <c r="F47">
        <v>89</v>
      </c>
      <c r="G47" s="71">
        <f t="shared" si="1"/>
        <v>0.84761904761904761</v>
      </c>
      <c r="H47">
        <v>76</v>
      </c>
      <c r="I47" s="71">
        <f t="shared" si="2"/>
        <v>0.72380952380952379</v>
      </c>
      <c r="J47">
        <v>77</v>
      </c>
      <c r="K47" s="71">
        <f t="shared" si="3"/>
        <v>0.73333333333333328</v>
      </c>
      <c r="L47">
        <v>49</v>
      </c>
      <c r="M47" s="84">
        <v>41</v>
      </c>
      <c r="N47" s="85">
        <f t="shared" si="4"/>
        <v>0.83673469387755106</v>
      </c>
      <c r="O47" s="84">
        <v>276</v>
      </c>
      <c r="P47" s="84">
        <v>237</v>
      </c>
      <c r="Q47" s="71">
        <f t="shared" si="5"/>
        <v>0.85869565217391308</v>
      </c>
    </row>
    <row r="48" spans="1:17" x14ac:dyDescent="0.25">
      <c r="A48" s="5" t="s">
        <v>48</v>
      </c>
      <c r="B48" s="1" t="s">
        <v>62</v>
      </c>
      <c r="C48">
        <v>60</v>
      </c>
      <c r="D48">
        <v>40</v>
      </c>
      <c r="E48" s="71">
        <f t="shared" si="0"/>
        <v>0.66666666666666663</v>
      </c>
      <c r="F48">
        <v>53</v>
      </c>
      <c r="G48" s="71">
        <f t="shared" si="1"/>
        <v>0.8833333333333333</v>
      </c>
      <c r="H48">
        <v>46</v>
      </c>
      <c r="I48" s="71">
        <f t="shared" si="2"/>
        <v>0.76666666666666672</v>
      </c>
      <c r="J48">
        <v>48</v>
      </c>
      <c r="K48" s="71">
        <f t="shared" si="3"/>
        <v>0.8</v>
      </c>
      <c r="L48">
        <v>20</v>
      </c>
      <c r="M48" s="84">
        <v>15</v>
      </c>
      <c r="N48" s="85">
        <f t="shared" si="4"/>
        <v>0.75</v>
      </c>
      <c r="O48" s="84">
        <v>184</v>
      </c>
      <c r="P48" s="84">
        <v>152</v>
      </c>
      <c r="Q48" s="71">
        <f t="shared" si="5"/>
        <v>0.82608695652173914</v>
      </c>
    </row>
    <row r="49" spans="1:17" x14ac:dyDescent="0.25">
      <c r="A49" s="1"/>
      <c r="B49" s="86" t="s">
        <v>63</v>
      </c>
      <c r="C49" s="86">
        <f>SUM(C3:C48)</f>
        <v>3607</v>
      </c>
      <c r="D49" s="86">
        <f>SUM(D3:D48)</f>
        <v>2522</v>
      </c>
      <c r="E49" s="87">
        <f t="shared" si="0"/>
        <v>0.69919600776268365</v>
      </c>
      <c r="F49" s="86">
        <f>SUM(F3:F48)</f>
        <v>2887</v>
      </c>
      <c r="G49" s="87">
        <f t="shared" si="1"/>
        <v>0.80038813418353205</v>
      </c>
      <c r="H49" s="86">
        <f>SUM(H3:H48)</f>
        <v>2417</v>
      </c>
      <c r="I49" s="87">
        <f t="shared" si="2"/>
        <v>0.6700859439977821</v>
      </c>
      <c r="J49" s="86">
        <f>SUM(J3:J48)</f>
        <v>2322</v>
      </c>
      <c r="K49" s="87">
        <f>J49/C49</f>
        <v>0.64374826725810919</v>
      </c>
      <c r="L49" s="86">
        <f>SUM(L17:L48)</f>
        <v>1005</v>
      </c>
      <c r="M49" s="86">
        <f>SUM(M17:M48)</f>
        <v>895</v>
      </c>
      <c r="N49" s="88">
        <f>M49/L49</f>
        <v>0.89054726368159209</v>
      </c>
      <c r="O49" s="86">
        <f>SUM(O3:O48)</f>
        <v>9579</v>
      </c>
      <c r="P49" s="86">
        <f>SUM(P3:P48)</f>
        <v>7303</v>
      </c>
      <c r="Q49" s="87">
        <f>P49/O49</f>
        <v>0.76239690990708842</v>
      </c>
    </row>
    <row r="50" spans="1:17" x14ac:dyDescent="0.25">
      <c r="A50" s="1"/>
      <c r="B50" s="1"/>
      <c r="E50" s="99">
        <f>STDEV(E3:E49)</f>
        <v>0.10177827052608227</v>
      </c>
      <c r="G50" s="99">
        <f>STDEV(G3:G49)</f>
        <v>7.6428046098404229E-2</v>
      </c>
      <c r="I50" s="99">
        <f>STDEV(I3:I49)</f>
        <v>0.10579235960014528</v>
      </c>
      <c r="K50" s="99">
        <f>STDEV(K3:K49)</f>
        <v>9.0912217819227537E-2</v>
      </c>
      <c r="N50" s="100">
        <f>STDEV(N3:N49)</f>
        <v>8.7006650372291716E-2</v>
      </c>
      <c r="Q50" s="99">
        <f>STDEV(Q3:Q49)</f>
        <v>5.9703097116608435E-2</v>
      </c>
    </row>
    <row r="51" spans="1:17" x14ac:dyDescent="0.25">
      <c r="G51" s="99"/>
      <c r="I51" s="99"/>
      <c r="K51" s="99"/>
      <c r="N51" s="100"/>
      <c r="Q51" s="99"/>
    </row>
    <row r="52" spans="1:17" ht="90" customHeight="1" x14ac:dyDescent="0.25">
      <c r="O52" s="111" t="s">
        <v>137</v>
      </c>
      <c r="P52" s="111"/>
      <c r="Q52" s="111"/>
    </row>
    <row r="53" spans="1:17" x14ac:dyDescent="0.25">
      <c r="O53" s="72"/>
      <c r="P53" s="72"/>
      <c r="Q53" s="72"/>
    </row>
    <row r="54" spans="1:17" x14ac:dyDescent="0.25">
      <c r="O54" s="72"/>
      <c r="P54" s="72"/>
      <c r="Q54" s="72"/>
    </row>
    <row r="55" spans="1:17" x14ac:dyDescent="0.25">
      <c r="O55" s="72"/>
      <c r="P55" s="72"/>
      <c r="Q55" s="72"/>
    </row>
    <row r="56" spans="1:17" x14ac:dyDescent="0.25">
      <c r="O56" s="72"/>
      <c r="P56" s="72"/>
      <c r="Q56" s="72"/>
    </row>
    <row r="57" spans="1:17" x14ac:dyDescent="0.25">
      <c r="O57" s="72"/>
      <c r="P57" s="72"/>
      <c r="Q57" s="72"/>
    </row>
    <row r="58" spans="1:17" x14ac:dyDescent="0.25">
      <c r="O58" s="72"/>
      <c r="P58" s="72"/>
      <c r="Q58" s="72"/>
    </row>
  </sheetData>
  <mergeCells count="6">
    <mergeCell ref="O52:Q52"/>
    <mergeCell ref="M1:N1"/>
    <mergeCell ref="P1:Q1"/>
    <mergeCell ref="D1:E1"/>
    <mergeCell ref="F1:G1"/>
    <mergeCell ref="H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11" sqref="B11"/>
    </sheetView>
  </sheetViews>
  <sheetFormatPr defaultRowHeight="15" x14ac:dyDescent="0.25"/>
  <cols>
    <col min="2" max="2" width="16.42578125" customWidth="1"/>
  </cols>
  <sheetData>
    <row r="1" spans="1:3" x14ac:dyDescent="0.25">
      <c r="A1" s="131" t="s">
        <v>125</v>
      </c>
      <c r="B1" s="131"/>
    </row>
    <row r="2" spans="1:3" ht="45" x14ac:dyDescent="0.25">
      <c r="A2" s="81" t="s">
        <v>126</v>
      </c>
      <c r="B2" s="82" t="s">
        <v>127</v>
      </c>
    </row>
    <row r="3" spans="1:3" x14ac:dyDescent="0.25">
      <c r="A3" s="80" t="s">
        <v>13</v>
      </c>
      <c r="B3" s="83"/>
    </row>
    <row r="4" spans="1:3" x14ac:dyDescent="0.25">
      <c r="A4" s="80" t="s">
        <v>33</v>
      </c>
      <c r="B4" s="83"/>
    </row>
    <row r="5" spans="1:3" x14ac:dyDescent="0.25">
      <c r="A5" s="80" t="s">
        <v>48</v>
      </c>
      <c r="B5" s="83"/>
    </row>
    <row r="6" spans="1:3" x14ac:dyDescent="0.25">
      <c r="A6" s="80" t="s">
        <v>22</v>
      </c>
      <c r="B6" s="83"/>
    </row>
    <row r="8" spans="1:3" x14ac:dyDescent="0.25">
      <c r="A8" s="106" t="s">
        <v>131</v>
      </c>
      <c r="B8" s="106"/>
      <c r="C8" s="106"/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N48" sqref="N48"/>
    </sheetView>
  </sheetViews>
  <sheetFormatPr defaultRowHeight="15" x14ac:dyDescent="0.25"/>
  <cols>
    <col min="1" max="1" width="8.28515625" customWidth="1"/>
    <col min="2" max="2" width="11.7109375" customWidth="1"/>
    <col min="3" max="3" width="11" customWidth="1"/>
    <col min="4" max="4" width="10" customWidth="1"/>
    <col min="5" max="5" width="8.5703125" customWidth="1"/>
    <col min="6" max="6" width="8.7109375" customWidth="1"/>
    <col min="7" max="7" width="7.85546875" customWidth="1"/>
    <col min="8" max="8" width="8.42578125" customWidth="1"/>
    <col min="9" max="9" width="8.28515625" customWidth="1"/>
    <col min="10" max="11" width="9.28515625" customWidth="1"/>
  </cols>
  <sheetData>
    <row r="1" spans="1:11" x14ac:dyDescent="0.25">
      <c r="A1" s="9"/>
      <c r="B1" s="9"/>
      <c r="C1" s="9"/>
      <c r="D1" s="116" t="s">
        <v>64</v>
      </c>
      <c r="E1" s="116"/>
      <c r="F1" s="118" t="s">
        <v>65</v>
      </c>
      <c r="G1" s="118"/>
      <c r="H1" s="118"/>
      <c r="I1" s="117" t="s">
        <v>66</v>
      </c>
      <c r="J1" s="117"/>
      <c r="K1" s="117"/>
    </row>
    <row r="2" spans="1:11" ht="45" x14ac:dyDescent="0.25">
      <c r="A2" s="9"/>
      <c r="B2" s="89" t="s">
        <v>6</v>
      </c>
      <c r="C2" s="90" t="s">
        <v>67</v>
      </c>
      <c r="D2" s="58" t="s">
        <v>68</v>
      </c>
      <c r="E2" s="58" t="s">
        <v>10</v>
      </c>
      <c r="F2" s="90" t="s">
        <v>69</v>
      </c>
      <c r="G2" s="58" t="s">
        <v>70</v>
      </c>
      <c r="H2" s="58" t="s">
        <v>10</v>
      </c>
      <c r="I2" s="58" t="s">
        <v>69</v>
      </c>
      <c r="J2" s="58" t="s">
        <v>71</v>
      </c>
      <c r="K2" s="58" t="s">
        <v>10</v>
      </c>
    </row>
    <row r="3" spans="1:11" x14ac:dyDescent="0.25">
      <c r="A3" s="12" t="s">
        <v>13</v>
      </c>
      <c r="B3" s="9" t="s">
        <v>14</v>
      </c>
      <c r="C3" s="9">
        <v>635</v>
      </c>
      <c r="D3" s="9">
        <v>481</v>
      </c>
      <c r="E3" s="10">
        <f>D3/C3</f>
        <v>0.75748031496062995</v>
      </c>
      <c r="F3" s="9">
        <v>656</v>
      </c>
      <c r="G3" s="9">
        <v>561</v>
      </c>
      <c r="H3" s="10">
        <f>G3/F3</f>
        <v>0.85518292682926833</v>
      </c>
      <c r="I3" s="9">
        <v>27</v>
      </c>
      <c r="J3" s="9">
        <v>20</v>
      </c>
      <c r="K3" s="10">
        <f>J3/I3</f>
        <v>0.7407407407407407</v>
      </c>
    </row>
    <row r="4" spans="1:11" x14ac:dyDescent="0.25">
      <c r="A4" s="12" t="s">
        <v>13</v>
      </c>
      <c r="B4" s="9" t="s">
        <v>15</v>
      </c>
      <c r="C4" s="9">
        <v>126</v>
      </c>
      <c r="D4" s="9">
        <v>88</v>
      </c>
      <c r="E4" s="67">
        <f t="shared" ref="E4:E49" si="0">D4/C4</f>
        <v>0.69841269841269837</v>
      </c>
      <c r="F4" s="9">
        <v>612</v>
      </c>
      <c r="G4" s="9">
        <v>446</v>
      </c>
      <c r="H4" s="67">
        <f t="shared" ref="H4:H49" si="1">G4/F4</f>
        <v>0.72875816993464049</v>
      </c>
      <c r="I4" s="103" t="s">
        <v>130</v>
      </c>
      <c r="J4" s="103" t="s">
        <v>130</v>
      </c>
      <c r="K4" s="104" t="s">
        <v>130</v>
      </c>
    </row>
    <row r="5" spans="1:11" x14ac:dyDescent="0.25">
      <c r="A5" s="12" t="s">
        <v>13</v>
      </c>
      <c r="B5" s="9" t="s">
        <v>16</v>
      </c>
      <c r="C5" s="9">
        <v>100</v>
      </c>
      <c r="D5" s="9">
        <v>64</v>
      </c>
      <c r="E5" s="67">
        <f t="shared" si="0"/>
        <v>0.64</v>
      </c>
      <c r="F5" s="9">
        <v>438</v>
      </c>
      <c r="G5" s="9">
        <v>328</v>
      </c>
      <c r="H5" s="67">
        <f t="shared" si="1"/>
        <v>0.74885844748858443</v>
      </c>
      <c r="I5" s="9">
        <v>15</v>
      </c>
      <c r="J5" s="9">
        <v>6</v>
      </c>
      <c r="K5" s="67">
        <f t="shared" ref="K5:K49" si="2">J5/I5</f>
        <v>0.4</v>
      </c>
    </row>
    <row r="6" spans="1:11" x14ac:dyDescent="0.25">
      <c r="A6" s="12" t="s">
        <v>13</v>
      </c>
      <c r="B6" s="9" t="s">
        <v>17</v>
      </c>
      <c r="C6" s="91">
        <v>348</v>
      </c>
      <c r="D6" s="91">
        <v>238</v>
      </c>
      <c r="E6" s="67">
        <f t="shared" si="0"/>
        <v>0.68390804597701149</v>
      </c>
      <c r="F6" s="91">
        <v>370</v>
      </c>
      <c r="G6" s="91">
        <v>240</v>
      </c>
      <c r="H6" s="67">
        <f t="shared" si="1"/>
        <v>0.64864864864864868</v>
      </c>
      <c r="I6" s="91">
        <v>87</v>
      </c>
      <c r="J6" s="91">
        <v>42</v>
      </c>
      <c r="K6" s="67">
        <f t="shared" si="2"/>
        <v>0.48275862068965519</v>
      </c>
    </row>
    <row r="7" spans="1:11" x14ac:dyDescent="0.25">
      <c r="A7" s="12" t="s">
        <v>13</v>
      </c>
      <c r="B7" s="9" t="s">
        <v>18</v>
      </c>
      <c r="C7" s="91">
        <v>351</v>
      </c>
      <c r="D7" s="91">
        <v>247</v>
      </c>
      <c r="E7" s="67">
        <f t="shared" si="0"/>
        <v>0.70370370370370372</v>
      </c>
      <c r="F7" s="91">
        <v>372</v>
      </c>
      <c r="G7" s="91">
        <v>256</v>
      </c>
      <c r="H7" s="67">
        <f t="shared" si="1"/>
        <v>0.68817204301075274</v>
      </c>
      <c r="I7" s="91">
        <v>64</v>
      </c>
      <c r="J7" s="91">
        <v>43</v>
      </c>
      <c r="K7" s="67">
        <f t="shared" si="2"/>
        <v>0.671875</v>
      </c>
    </row>
    <row r="8" spans="1:11" x14ac:dyDescent="0.25">
      <c r="A8" s="12" t="s">
        <v>13</v>
      </c>
      <c r="B8" s="9" t="s">
        <v>19</v>
      </c>
      <c r="C8" s="91">
        <v>314</v>
      </c>
      <c r="D8" s="91">
        <v>243</v>
      </c>
      <c r="E8" s="67">
        <f t="shared" si="0"/>
        <v>0.77388535031847139</v>
      </c>
      <c r="F8" s="91">
        <v>867</v>
      </c>
      <c r="G8" s="91">
        <v>753</v>
      </c>
      <c r="H8" s="67">
        <f t="shared" si="1"/>
        <v>0.86851211072664358</v>
      </c>
      <c r="I8" s="91">
        <v>1</v>
      </c>
      <c r="J8" s="91">
        <v>0</v>
      </c>
      <c r="K8" s="67">
        <f t="shared" si="2"/>
        <v>0</v>
      </c>
    </row>
    <row r="9" spans="1:11" x14ac:dyDescent="0.25">
      <c r="A9" s="12" t="s">
        <v>13</v>
      </c>
      <c r="B9" s="9" t="s">
        <v>20</v>
      </c>
      <c r="C9" s="91">
        <v>163</v>
      </c>
      <c r="D9" s="91">
        <v>87</v>
      </c>
      <c r="E9" s="67">
        <f t="shared" si="0"/>
        <v>0.53374233128834359</v>
      </c>
      <c r="F9" s="91">
        <v>653</v>
      </c>
      <c r="G9" s="91">
        <v>400</v>
      </c>
      <c r="H9" s="67">
        <f t="shared" si="1"/>
        <v>0.61255742725880546</v>
      </c>
      <c r="I9" s="91">
        <v>16</v>
      </c>
      <c r="J9" s="91">
        <v>10</v>
      </c>
      <c r="K9" s="67">
        <f t="shared" si="2"/>
        <v>0.625</v>
      </c>
    </row>
    <row r="10" spans="1:11" x14ac:dyDescent="0.25">
      <c r="A10" s="12" t="s">
        <v>13</v>
      </c>
      <c r="B10" s="9" t="s">
        <v>21</v>
      </c>
      <c r="C10" s="91">
        <v>744</v>
      </c>
      <c r="D10" s="91">
        <v>523</v>
      </c>
      <c r="E10" s="67">
        <f t="shared" si="0"/>
        <v>0.70295698924731187</v>
      </c>
      <c r="F10" s="91">
        <v>856</v>
      </c>
      <c r="G10" s="91">
        <v>681</v>
      </c>
      <c r="H10" s="67">
        <f t="shared" si="1"/>
        <v>0.79556074766355145</v>
      </c>
      <c r="I10" s="91">
        <v>34</v>
      </c>
      <c r="J10" s="91">
        <v>22</v>
      </c>
      <c r="K10" s="67">
        <f t="shared" si="2"/>
        <v>0.6470588235294118</v>
      </c>
    </row>
    <row r="11" spans="1:11" x14ac:dyDescent="0.25">
      <c r="A11" s="13" t="s">
        <v>22</v>
      </c>
      <c r="B11" s="9" t="s">
        <v>23</v>
      </c>
      <c r="C11" s="91">
        <v>187</v>
      </c>
      <c r="D11" s="91">
        <v>111</v>
      </c>
      <c r="E11" s="67">
        <f t="shared" si="0"/>
        <v>0.5935828877005348</v>
      </c>
      <c r="F11" s="91">
        <v>252</v>
      </c>
      <c r="G11" s="91">
        <v>163</v>
      </c>
      <c r="H11" s="67">
        <f t="shared" si="1"/>
        <v>0.64682539682539686</v>
      </c>
      <c r="I11" s="91">
        <v>49</v>
      </c>
      <c r="J11" s="91">
        <v>33</v>
      </c>
      <c r="K11" s="67">
        <f t="shared" si="2"/>
        <v>0.67346938775510201</v>
      </c>
    </row>
    <row r="12" spans="1:11" x14ac:dyDescent="0.25">
      <c r="A12" s="13" t="s">
        <v>22</v>
      </c>
      <c r="B12" s="9" t="s">
        <v>24</v>
      </c>
      <c r="C12" s="91">
        <v>134</v>
      </c>
      <c r="D12" s="91">
        <v>79</v>
      </c>
      <c r="E12" s="67">
        <f t="shared" si="0"/>
        <v>0.58955223880597019</v>
      </c>
      <c r="F12" s="91">
        <v>505</v>
      </c>
      <c r="G12" s="91">
        <v>381</v>
      </c>
      <c r="H12" s="67">
        <f t="shared" si="1"/>
        <v>0.75445544554455446</v>
      </c>
      <c r="I12" s="91">
        <v>16</v>
      </c>
      <c r="J12" s="91">
        <v>11</v>
      </c>
      <c r="K12" s="67">
        <f t="shared" si="2"/>
        <v>0.6875</v>
      </c>
    </row>
    <row r="13" spans="1:11" x14ac:dyDescent="0.25">
      <c r="A13" s="13" t="s">
        <v>22</v>
      </c>
      <c r="B13" s="9" t="s">
        <v>25</v>
      </c>
      <c r="C13" s="91">
        <v>222</v>
      </c>
      <c r="D13" s="91">
        <v>160</v>
      </c>
      <c r="E13" s="67">
        <f t="shared" si="0"/>
        <v>0.72072072072072069</v>
      </c>
      <c r="F13" s="91">
        <v>289</v>
      </c>
      <c r="G13" s="91">
        <v>210</v>
      </c>
      <c r="H13" s="67">
        <f t="shared" si="1"/>
        <v>0.72664359861591699</v>
      </c>
      <c r="I13" s="91">
        <v>47</v>
      </c>
      <c r="J13" s="91">
        <v>32</v>
      </c>
      <c r="K13" s="67">
        <f t="shared" si="2"/>
        <v>0.68085106382978722</v>
      </c>
    </row>
    <row r="14" spans="1:11" x14ac:dyDescent="0.25">
      <c r="A14" s="13" t="s">
        <v>22</v>
      </c>
      <c r="B14" s="9" t="s">
        <v>26</v>
      </c>
      <c r="C14" s="91">
        <v>149</v>
      </c>
      <c r="D14" s="91">
        <v>99</v>
      </c>
      <c r="E14" s="67">
        <f t="shared" si="0"/>
        <v>0.66442953020134232</v>
      </c>
      <c r="F14" s="91">
        <v>391</v>
      </c>
      <c r="G14" s="91">
        <v>291</v>
      </c>
      <c r="H14" s="67">
        <f t="shared" si="1"/>
        <v>0.74424552429667523</v>
      </c>
      <c r="I14" s="91">
        <v>17</v>
      </c>
      <c r="J14" s="91">
        <v>6</v>
      </c>
      <c r="K14" s="67">
        <f t="shared" si="2"/>
        <v>0.35294117647058826</v>
      </c>
    </row>
    <row r="15" spans="1:11" x14ac:dyDescent="0.25">
      <c r="A15" s="13" t="s">
        <v>22</v>
      </c>
      <c r="B15" s="9" t="s">
        <v>27</v>
      </c>
      <c r="C15" s="91">
        <v>358</v>
      </c>
      <c r="D15" s="91">
        <v>242</v>
      </c>
      <c r="E15" s="67">
        <f t="shared" si="0"/>
        <v>0.67597765363128492</v>
      </c>
      <c r="F15" s="91">
        <v>500</v>
      </c>
      <c r="G15" s="91">
        <v>331</v>
      </c>
      <c r="H15" s="67">
        <f t="shared" si="1"/>
        <v>0.66200000000000003</v>
      </c>
      <c r="I15" s="91">
        <v>72</v>
      </c>
      <c r="J15" s="91">
        <v>36</v>
      </c>
      <c r="K15" s="67">
        <f t="shared" si="2"/>
        <v>0.5</v>
      </c>
    </row>
    <row r="16" spans="1:11" x14ac:dyDescent="0.25">
      <c r="A16" s="13" t="s">
        <v>22</v>
      </c>
      <c r="B16" s="9" t="s">
        <v>28</v>
      </c>
      <c r="C16" s="91">
        <v>34</v>
      </c>
      <c r="D16" s="91">
        <v>21</v>
      </c>
      <c r="E16" s="67">
        <f t="shared" si="0"/>
        <v>0.61764705882352944</v>
      </c>
      <c r="F16" s="91">
        <v>48</v>
      </c>
      <c r="G16" s="91">
        <v>22</v>
      </c>
      <c r="H16" s="67">
        <f t="shared" si="1"/>
        <v>0.45833333333333331</v>
      </c>
      <c r="I16" s="91">
        <v>25</v>
      </c>
      <c r="J16" s="91">
        <v>19</v>
      </c>
      <c r="K16" s="67">
        <f t="shared" si="2"/>
        <v>0.76</v>
      </c>
    </row>
    <row r="17" spans="1:11" x14ac:dyDescent="0.25">
      <c r="A17" s="13" t="s">
        <v>22</v>
      </c>
      <c r="B17" s="9" t="s">
        <v>29</v>
      </c>
      <c r="C17" s="91">
        <v>357</v>
      </c>
      <c r="D17" s="91">
        <v>239</v>
      </c>
      <c r="E17" s="67">
        <f t="shared" si="0"/>
        <v>0.66946778711484589</v>
      </c>
      <c r="F17" s="91">
        <v>483</v>
      </c>
      <c r="G17" s="91">
        <v>300</v>
      </c>
      <c r="H17" s="67">
        <f t="shared" si="1"/>
        <v>0.6211180124223602</v>
      </c>
      <c r="I17" s="91">
        <v>47</v>
      </c>
      <c r="J17" s="91">
        <v>31</v>
      </c>
      <c r="K17" s="67">
        <f t="shared" si="2"/>
        <v>0.65957446808510634</v>
      </c>
    </row>
    <row r="18" spans="1:11" x14ac:dyDescent="0.25">
      <c r="A18" s="13" t="s">
        <v>22</v>
      </c>
      <c r="B18" s="9" t="s">
        <v>30</v>
      </c>
      <c r="C18" s="91">
        <v>173</v>
      </c>
      <c r="D18" s="91">
        <v>109</v>
      </c>
      <c r="E18" s="67">
        <f t="shared" si="0"/>
        <v>0.63005780346820806</v>
      </c>
      <c r="F18" s="91">
        <v>223</v>
      </c>
      <c r="G18" s="91">
        <v>125</v>
      </c>
      <c r="H18" s="67">
        <f t="shared" si="1"/>
        <v>0.5605381165919282</v>
      </c>
      <c r="I18" s="91">
        <v>30</v>
      </c>
      <c r="J18" s="91">
        <v>19</v>
      </c>
      <c r="K18" s="67">
        <f t="shared" si="2"/>
        <v>0.6333333333333333</v>
      </c>
    </row>
    <row r="19" spans="1:11" x14ac:dyDescent="0.25">
      <c r="A19" s="13" t="s">
        <v>22</v>
      </c>
      <c r="B19" s="9" t="s">
        <v>31</v>
      </c>
      <c r="C19" s="91">
        <v>32</v>
      </c>
      <c r="D19" s="91">
        <v>20</v>
      </c>
      <c r="E19" s="67">
        <f t="shared" si="0"/>
        <v>0.625</v>
      </c>
      <c r="F19" s="91">
        <v>194</v>
      </c>
      <c r="G19" s="91">
        <v>123</v>
      </c>
      <c r="H19" s="67">
        <f t="shared" si="1"/>
        <v>0.634020618556701</v>
      </c>
      <c r="I19" s="91">
        <v>11</v>
      </c>
      <c r="J19" s="91">
        <v>10</v>
      </c>
      <c r="K19" s="67">
        <f t="shared" si="2"/>
        <v>0.90909090909090906</v>
      </c>
    </row>
    <row r="20" spans="1:11" x14ac:dyDescent="0.25">
      <c r="A20" s="13" t="s">
        <v>22</v>
      </c>
      <c r="B20" s="9" t="s">
        <v>32</v>
      </c>
      <c r="C20" s="91">
        <v>176</v>
      </c>
      <c r="D20" s="91">
        <v>106</v>
      </c>
      <c r="E20" s="67">
        <f t="shared" si="0"/>
        <v>0.60227272727272729</v>
      </c>
      <c r="F20" s="91">
        <v>223</v>
      </c>
      <c r="G20" s="91">
        <v>153</v>
      </c>
      <c r="H20" s="67">
        <f t="shared" si="1"/>
        <v>0.68609865470852016</v>
      </c>
      <c r="I20" s="91">
        <v>24</v>
      </c>
      <c r="J20" s="91">
        <v>13</v>
      </c>
      <c r="K20" s="67">
        <f t="shared" si="2"/>
        <v>0.54166666666666663</v>
      </c>
    </row>
    <row r="21" spans="1:11" x14ac:dyDescent="0.25">
      <c r="A21" s="14" t="s">
        <v>33</v>
      </c>
      <c r="B21" s="9" t="s">
        <v>34</v>
      </c>
      <c r="C21" s="91">
        <v>219</v>
      </c>
      <c r="D21" s="91">
        <v>123</v>
      </c>
      <c r="E21" s="67">
        <f t="shared" si="0"/>
        <v>0.56164383561643838</v>
      </c>
      <c r="F21" s="91">
        <v>261</v>
      </c>
      <c r="G21" s="91">
        <v>166</v>
      </c>
      <c r="H21" s="67">
        <f t="shared" si="1"/>
        <v>0.63601532567049812</v>
      </c>
      <c r="I21" s="91">
        <v>59</v>
      </c>
      <c r="J21" s="91">
        <v>29</v>
      </c>
      <c r="K21" s="67">
        <f t="shared" si="2"/>
        <v>0.49152542372881358</v>
      </c>
    </row>
    <row r="22" spans="1:11" x14ac:dyDescent="0.25">
      <c r="A22" s="14" t="s">
        <v>33</v>
      </c>
      <c r="B22" s="9" t="s">
        <v>35</v>
      </c>
      <c r="C22" s="91">
        <v>287</v>
      </c>
      <c r="D22" s="91">
        <v>168</v>
      </c>
      <c r="E22" s="67">
        <f t="shared" si="0"/>
        <v>0.58536585365853655</v>
      </c>
      <c r="F22" s="91">
        <v>988</v>
      </c>
      <c r="G22" s="91">
        <v>705</v>
      </c>
      <c r="H22" s="67">
        <f t="shared" si="1"/>
        <v>0.71356275303643724</v>
      </c>
      <c r="I22" s="91">
        <v>18</v>
      </c>
      <c r="J22" s="91">
        <v>8</v>
      </c>
      <c r="K22" s="67">
        <f t="shared" si="2"/>
        <v>0.44444444444444442</v>
      </c>
    </row>
    <row r="23" spans="1:11" x14ac:dyDescent="0.25">
      <c r="A23" s="14" t="s">
        <v>33</v>
      </c>
      <c r="B23" s="9" t="s">
        <v>36</v>
      </c>
      <c r="C23" s="91">
        <v>93</v>
      </c>
      <c r="D23" s="91">
        <v>52</v>
      </c>
      <c r="E23" s="67">
        <f t="shared" si="0"/>
        <v>0.55913978494623651</v>
      </c>
      <c r="F23" s="91">
        <v>133</v>
      </c>
      <c r="G23" s="91">
        <v>60</v>
      </c>
      <c r="H23" s="67">
        <f t="shared" si="1"/>
        <v>0.45112781954887216</v>
      </c>
      <c r="I23" s="91">
        <v>11</v>
      </c>
      <c r="J23" s="91">
        <v>8</v>
      </c>
      <c r="K23" s="67">
        <f t="shared" si="2"/>
        <v>0.72727272727272729</v>
      </c>
    </row>
    <row r="24" spans="1:11" x14ac:dyDescent="0.25">
      <c r="A24" s="14" t="s">
        <v>33</v>
      </c>
      <c r="B24" s="9" t="s">
        <v>37</v>
      </c>
      <c r="C24" s="91">
        <v>306</v>
      </c>
      <c r="D24" s="91">
        <v>178</v>
      </c>
      <c r="E24" s="67">
        <f t="shared" si="0"/>
        <v>0.5816993464052288</v>
      </c>
      <c r="F24" s="91">
        <v>356</v>
      </c>
      <c r="G24" s="91">
        <v>228</v>
      </c>
      <c r="H24" s="67">
        <f t="shared" si="1"/>
        <v>0.6404494382022472</v>
      </c>
      <c r="I24" s="91">
        <v>66</v>
      </c>
      <c r="J24" s="91">
        <v>43</v>
      </c>
      <c r="K24" s="67">
        <f t="shared" si="2"/>
        <v>0.65151515151515149</v>
      </c>
    </row>
    <row r="25" spans="1:11" x14ac:dyDescent="0.25">
      <c r="A25" s="14" t="s">
        <v>33</v>
      </c>
      <c r="B25" s="9" t="s">
        <v>38</v>
      </c>
      <c r="C25" s="91">
        <v>659</v>
      </c>
      <c r="D25" s="91">
        <v>486</v>
      </c>
      <c r="E25" s="67">
        <f t="shared" si="0"/>
        <v>0.7374810318664643</v>
      </c>
      <c r="F25" s="91">
        <v>799</v>
      </c>
      <c r="G25" s="91">
        <v>648</v>
      </c>
      <c r="H25" s="67">
        <f t="shared" si="1"/>
        <v>0.8110137672090113</v>
      </c>
      <c r="I25" s="91">
        <v>56</v>
      </c>
      <c r="J25" s="91">
        <v>34</v>
      </c>
      <c r="K25" s="67">
        <f t="shared" si="2"/>
        <v>0.6071428571428571</v>
      </c>
    </row>
    <row r="26" spans="1:11" x14ac:dyDescent="0.25">
      <c r="A26" s="14" t="s">
        <v>33</v>
      </c>
      <c r="B26" s="9" t="s">
        <v>39</v>
      </c>
      <c r="C26" s="91">
        <v>410</v>
      </c>
      <c r="D26" s="91">
        <v>248</v>
      </c>
      <c r="E26" s="67">
        <f t="shared" si="0"/>
        <v>0.60487804878048779</v>
      </c>
      <c r="F26" s="91">
        <v>462</v>
      </c>
      <c r="G26" s="91">
        <v>305</v>
      </c>
      <c r="H26" s="67">
        <f t="shared" si="1"/>
        <v>0.66017316017316019</v>
      </c>
      <c r="I26" s="91">
        <v>66</v>
      </c>
      <c r="J26" s="91">
        <v>30</v>
      </c>
      <c r="K26" s="67">
        <f t="shared" si="2"/>
        <v>0.45454545454545453</v>
      </c>
    </row>
    <row r="27" spans="1:11" x14ac:dyDescent="0.25">
      <c r="A27" s="14" t="s">
        <v>33</v>
      </c>
      <c r="B27" s="9" t="s">
        <v>40</v>
      </c>
      <c r="C27" s="91">
        <v>67</v>
      </c>
      <c r="D27" s="91">
        <v>37</v>
      </c>
      <c r="E27" s="67">
        <f t="shared" si="0"/>
        <v>0.55223880597014929</v>
      </c>
      <c r="F27" s="91">
        <v>92</v>
      </c>
      <c r="G27" s="91">
        <v>45</v>
      </c>
      <c r="H27" s="67">
        <f t="shared" si="1"/>
        <v>0.4891304347826087</v>
      </c>
      <c r="I27" s="91">
        <v>6</v>
      </c>
      <c r="J27" s="91">
        <v>5</v>
      </c>
      <c r="K27" s="67">
        <f t="shared" si="2"/>
        <v>0.83333333333333337</v>
      </c>
    </row>
    <row r="28" spans="1:11" x14ac:dyDescent="0.25">
      <c r="A28" s="14" t="s">
        <v>33</v>
      </c>
      <c r="B28" s="9" t="s">
        <v>41</v>
      </c>
      <c r="C28" s="91">
        <v>144</v>
      </c>
      <c r="D28" s="91">
        <v>87</v>
      </c>
      <c r="E28" s="67">
        <f t="shared" si="0"/>
        <v>0.60416666666666663</v>
      </c>
      <c r="F28" s="91">
        <v>202</v>
      </c>
      <c r="G28" s="91">
        <v>131</v>
      </c>
      <c r="H28" s="67">
        <f t="shared" si="1"/>
        <v>0.64851485148514854</v>
      </c>
      <c r="I28" s="91">
        <v>34</v>
      </c>
      <c r="J28" s="91">
        <v>26</v>
      </c>
      <c r="K28" s="67">
        <f t="shared" si="2"/>
        <v>0.76470588235294112</v>
      </c>
    </row>
    <row r="29" spans="1:11" x14ac:dyDescent="0.25">
      <c r="A29" s="14" t="s">
        <v>33</v>
      </c>
      <c r="B29" s="9" t="s">
        <v>42</v>
      </c>
      <c r="C29" s="91">
        <v>39</v>
      </c>
      <c r="D29" s="91">
        <v>27</v>
      </c>
      <c r="E29" s="67">
        <f t="shared" si="0"/>
        <v>0.69230769230769229</v>
      </c>
      <c r="F29" s="91">
        <v>418</v>
      </c>
      <c r="G29" s="91">
        <v>261</v>
      </c>
      <c r="H29" s="67">
        <f t="shared" si="1"/>
        <v>0.62440191387559807</v>
      </c>
      <c r="I29" s="91">
        <v>6</v>
      </c>
      <c r="J29" s="91">
        <v>4</v>
      </c>
      <c r="K29" s="67">
        <f t="shared" si="2"/>
        <v>0.66666666666666663</v>
      </c>
    </row>
    <row r="30" spans="1:11" x14ac:dyDescent="0.25">
      <c r="A30" s="14" t="s">
        <v>33</v>
      </c>
      <c r="B30" s="9" t="s">
        <v>43</v>
      </c>
      <c r="C30" s="91">
        <v>120</v>
      </c>
      <c r="D30" s="91">
        <v>63</v>
      </c>
      <c r="E30" s="67">
        <f t="shared" si="0"/>
        <v>0.52500000000000002</v>
      </c>
      <c r="F30" s="91">
        <v>719</v>
      </c>
      <c r="G30" s="91">
        <v>571</v>
      </c>
      <c r="H30" s="67">
        <f t="shared" si="1"/>
        <v>0.79415855354659248</v>
      </c>
      <c r="I30" s="91">
        <v>8</v>
      </c>
      <c r="J30" s="91">
        <v>5</v>
      </c>
      <c r="K30" s="67">
        <f t="shared" si="2"/>
        <v>0.625</v>
      </c>
    </row>
    <row r="31" spans="1:11" x14ac:dyDescent="0.25">
      <c r="A31" s="14" t="s">
        <v>33</v>
      </c>
      <c r="B31" s="9" t="s">
        <v>44</v>
      </c>
      <c r="C31" s="91">
        <v>873</v>
      </c>
      <c r="D31" s="91">
        <v>632</v>
      </c>
      <c r="E31" s="67">
        <f t="shared" si="0"/>
        <v>0.72394043528064145</v>
      </c>
      <c r="F31" s="91">
        <v>1090</v>
      </c>
      <c r="G31" s="91">
        <v>796</v>
      </c>
      <c r="H31" s="67">
        <f t="shared" si="1"/>
        <v>0.73027522935779821</v>
      </c>
      <c r="I31" s="91">
        <v>40</v>
      </c>
      <c r="J31" s="91">
        <v>29</v>
      </c>
      <c r="K31" s="67">
        <f t="shared" si="2"/>
        <v>0.72499999999999998</v>
      </c>
    </row>
    <row r="32" spans="1:11" x14ac:dyDescent="0.25">
      <c r="A32" s="14" t="s">
        <v>33</v>
      </c>
      <c r="B32" s="9" t="s">
        <v>45</v>
      </c>
      <c r="C32" s="91">
        <v>196</v>
      </c>
      <c r="D32" s="91">
        <v>119</v>
      </c>
      <c r="E32" s="67">
        <f t="shared" si="0"/>
        <v>0.6071428571428571</v>
      </c>
      <c r="F32" s="91">
        <v>235</v>
      </c>
      <c r="G32" s="91">
        <v>130</v>
      </c>
      <c r="H32" s="67">
        <f t="shared" si="1"/>
        <v>0.55319148936170215</v>
      </c>
      <c r="I32" s="91">
        <v>148</v>
      </c>
      <c r="J32" s="91">
        <v>94</v>
      </c>
      <c r="K32" s="67">
        <f t="shared" si="2"/>
        <v>0.63513513513513509</v>
      </c>
    </row>
    <row r="33" spans="1:11" x14ac:dyDescent="0.25">
      <c r="A33" s="14" t="s">
        <v>33</v>
      </c>
      <c r="B33" s="9" t="s">
        <v>46</v>
      </c>
      <c r="C33" s="91">
        <v>427</v>
      </c>
      <c r="D33" s="91">
        <v>258</v>
      </c>
      <c r="E33" s="67">
        <f t="shared" si="0"/>
        <v>0.60421545667447307</v>
      </c>
      <c r="F33" s="91">
        <v>542</v>
      </c>
      <c r="G33" s="91">
        <v>389</v>
      </c>
      <c r="H33" s="67">
        <f t="shared" si="1"/>
        <v>0.71771217712177127</v>
      </c>
      <c r="I33" s="91">
        <v>82</v>
      </c>
      <c r="J33" s="91">
        <v>40</v>
      </c>
      <c r="K33" s="67">
        <f t="shared" si="2"/>
        <v>0.48780487804878048</v>
      </c>
    </row>
    <row r="34" spans="1:11" x14ac:dyDescent="0.25">
      <c r="A34" s="14" t="s">
        <v>33</v>
      </c>
      <c r="B34" s="9" t="s">
        <v>47</v>
      </c>
      <c r="C34" s="91">
        <v>110</v>
      </c>
      <c r="D34" s="91">
        <v>69</v>
      </c>
      <c r="E34" s="67">
        <f t="shared" si="0"/>
        <v>0.62727272727272732</v>
      </c>
      <c r="F34" s="91">
        <v>141</v>
      </c>
      <c r="G34" s="91">
        <v>86</v>
      </c>
      <c r="H34" s="67">
        <f t="shared" si="1"/>
        <v>0.60992907801418439</v>
      </c>
      <c r="I34" s="91">
        <v>26</v>
      </c>
      <c r="J34" s="91">
        <v>20</v>
      </c>
      <c r="K34" s="67">
        <f t="shared" si="2"/>
        <v>0.76923076923076927</v>
      </c>
    </row>
    <row r="35" spans="1:11" x14ac:dyDescent="0.25">
      <c r="A35" s="15" t="s">
        <v>48</v>
      </c>
      <c r="B35" s="9" t="s">
        <v>49</v>
      </c>
      <c r="C35" s="91">
        <v>279</v>
      </c>
      <c r="D35" s="91">
        <v>204</v>
      </c>
      <c r="E35" s="67">
        <f t="shared" si="0"/>
        <v>0.73118279569892475</v>
      </c>
      <c r="F35" s="91">
        <v>294</v>
      </c>
      <c r="G35" s="91">
        <v>229</v>
      </c>
      <c r="H35" s="67">
        <f t="shared" si="1"/>
        <v>0.77891156462585032</v>
      </c>
      <c r="I35" s="91">
        <v>27</v>
      </c>
      <c r="J35" s="91">
        <v>19</v>
      </c>
      <c r="K35" s="67">
        <f t="shared" si="2"/>
        <v>0.70370370370370372</v>
      </c>
    </row>
    <row r="36" spans="1:11" x14ac:dyDescent="0.25">
      <c r="A36" s="15" t="s">
        <v>48</v>
      </c>
      <c r="B36" s="9" t="s">
        <v>50</v>
      </c>
      <c r="C36" s="91">
        <v>413</v>
      </c>
      <c r="D36" s="91">
        <v>274</v>
      </c>
      <c r="E36" s="67">
        <f t="shared" si="0"/>
        <v>0.66343825665859568</v>
      </c>
      <c r="F36" s="91">
        <v>452</v>
      </c>
      <c r="G36" s="91">
        <v>313</v>
      </c>
      <c r="H36" s="67">
        <f t="shared" si="1"/>
        <v>0.69247787610619471</v>
      </c>
      <c r="I36" s="91">
        <v>74</v>
      </c>
      <c r="J36" s="91">
        <v>41</v>
      </c>
      <c r="K36" s="67">
        <f t="shared" si="2"/>
        <v>0.55405405405405406</v>
      </c>
    </row>
    <row r="37" spans="1:11" x14ac:dyDescent="0.25">
      <c r="A37" s="15" t="s">
        <v>48</v>
      </c>
      <c r="B37" s="9" t="s">
        <v>51</v>
      </c>
      <c r="C37" s="91">
        <v>408</v>
      </c>
      <c r="D37" s="91">
        <v>289</v>
      </c>
      <c r="E37" s="67">
        <f t="shared" si="0"/>
        <v>0.70833333333333337</v>
      </c>
      <c r="F37" s="91">
        <v>477</v>
      </c>
      <c r="G37" s="91">
        <v>331</v>
      </c>
      <c r="H37" s="67">
        <f t="shared" si="1"/>
        <v>0.69392033542976939</v>
      </c>
      <c r="I37" s="91">
        <v>49</v>
      </c>
      <c r="J37" s="91">
        <v>28</v>
      </c>
      <c r="K37" s="67">
        <f t="shared" si="2"/>
        <v>0.5714285714285714</v>
      </c>
    </row>
    <row r="38" spans="1:11" x14ac:dyDescent="0.25">
      <c r="A38" s="15" t="s">
        <v>48</v>
      </c>
      <c r="B38" s="9" t="s">
        <v>52</v>
      </c>
      <c r="C38" s="91">
        <v>303</v>
      </c>
      <c r="D38" s="91">
        <v>198</v>
      </c>
      <c r="E38" s="67">
        <f t="shared" si="0"/>
        <v>0.65346534653465349</v>
      </c>
      <c r="F38" s="91">
        <v>887</v>
      </c>
      <c r="G38" s="91">
        <v>660</v>
      </c>
      <c r="H38" s="67">
        <f t="shared" si="1"/>
        <v>0.74408117249154448</v>
      </c>
      <c r="I38" s="91">
        <v>28</v>
      </c>
      <c r="J38" s="91">
        <v>12</v>
      </c>
      <c r="K38" s="67">
        <f t="shared" si="2"/>
        <v>0.42857142857142855</v>
      </c>
    </row>
    <row r="39" spans="1:11" x14ac:dyDescent="0.25">
      <c r="A39" s="15" t="s">
        <v>48</v>
      </c>
      <c r="B39" s="9" t="s">
        <v>53</v>
      </c>
      <c r="C39" s="91">
        <v>315</v>
      </c>
      <c r="D39" s="91">
        <v>228</v>
      </c>
      <c r="E39" s="67">
        <f t="shared" si="0"/>
        <v>0.72380952380952379</v>
      </c>
      <c r="F39" s="91">
        <v>347</v>
      </c>
      <c r="G39" s="91">
        <v>271</v>
      </c>
      <c r="H39" s="67">
        <f t="shared" si="1"/>
        <v>0.78097982708933722</v>
      </c>
      <c r="I39" s="91">
        <v>16</v>
      </c>
      <c r="J39" s="91">
        <v>8</v>
      </c>
      <c r="K39" s="67">
        <f t="shared" si="2"/>
        <v>0.5</v>
      </c>
    </row>
    <row r="40" spans="1:11" x14ac:dyDescent="0.25">
      <c r="A40" s="15" t="s">
        <v>48</v>
      </c>
      <c r="B40" s="9" t="s">
        <v>54</v>
      </c>
      <c r="C40" s="91">
        <v>61</v>
      </c>
      <c r="D40" s="91">
        <v>38</v>
      </c>
      <c r="E40" s="67">
        <f t="shared" si="0"/>
        <v>0.62295081967213117</v>
      </c>
      <c r="F40" s="91">
        <v>89</v>
      </c>
      <c r="G40" s="91">
        <v>43</v>
      </c>
      <c r="H40" s="67">
        <f t="shared" si="1"/>
        <v>0.48314606741573035</v>
      </c>
      <c r="I40" s="91">
        <v>80</v>
      </c>
      <c r="J40" s="91">
        <v>44</v>
      </c>
      <c r="K40" s="67">
        <f t="shared" si="2"/>
        <v>0.55000000000000004</v>
      </c>
    </row>
    <row r="41" spans="1:11" x14ac:dyDescent="0.25">
      <c r="A41" s="15" t="s">
        <v>48</v>
      </c>
      <c r="B41" s="9" t="s">
        <v>55</v>
      </c>
      <c r="C41" s="91">
        <v>117</v>
      </c>
      <c r="D41" s="91">
        <v>62</v>
      </c>
      <c r="E41" s="67">
        <f t="shared" si="0"/>
        <v>0.52991452991452992</v>
      </c>
      <c r="F41" s="91">
        <v>379</v>
      </c>
      <c r="G41" s="91">
        <v>178</v>
      </c>
      <c r="H41" s="67">
        <f t="shared" si="1"/>
        <v>0.46965699208443273</v>
      </c>
      <c r="I41" s="91">
        <v>23</v>
      </c>
      <c r="J41" s="91">
        <v>10</v>
      </c>
      <c r="K41" s="67">
        <f t="shared" si="2"/>
        <v>0.43478260869565216</v>
      </c>
    </row>
    <row r="42" spans="1:11" x14ac:dyDescent="0.25">
      <c r="A42" s="15" t="s">
        <v>48</v>
      </c>
      <c r="B42" s="9" t="s">
        <v>56</v>
      </c>
      <c r="C42" s="91">
        <v>149</v>
      </c>
      <c r="D42" s="91">
        <v>102</v>
      </c>
      <c r="E42" s="67">
        <f t="shared" si="0"/>
        <v>0.68456375838926176</v>
      </c>
      <c r="F42" s="91">
        <v>191</v>
      </c>
      <c r="G42" s="91">
        <v>122</v>
      </c>
      <c r="H42" s="67">
        <f t="shared" si="1"/>
        <v>0.63874345549738221</v>
      </c>
      <c r="I42" s="91">
        <v>36</v>
      </c>
      <c r="J42" s="91">
        <v>21</v>
      </c>
      <c r="K42" s="67">
        <f t="shared" si="2"/>
        <v>0.58333333333333337</v>
      </c>
    </row>
    <row r="43" spans="1:11" x14ac:dyDescent="0.25">
      <c r="A43" s="15" t="s">
        <v>48</v>
      </c>
      <c r="B43" s="9" t="s">
        <v>57</v>
      </c>
      <c r="C43" s="91">
        <v>328</v>
      </c>
      <c r="D43" s="91">
        <v>228</v>
      </c>
      <c r="E43" s="67">
        <f t="shared" si="0"/>
        <v>0.69512195121951215</v>
      </c>
      <c r="F43" s="91">
        <v>737</v>
      </c>
      <c r="G43" s="91">
        <v>565</v>
      </c>
      <c r="H43" s="67">
        <f t="shared" si="1"/>
        <v>0.76662143826322926</v>
      </c>
      <c r="I43" s="91">
        <v>28</v>
      </c>
      <c r="J43" s="91">
        <v>11</v>
      </c>
      <c r="K43" s="67">
        <f t="shared" si="2"/>
        <v>0.39285714285714285</v>
      </c>
    </row>
    <row r="44" spans="1:11" x14ac:dyDescent="0.25">
      <c r="A44" s="15" t="s">
        <v>48</v>
      </c>
      <c r="B44" s="9" t="s">
        <v>58</v>
      </c>
      <c r="C44" s="91">
        <v>90</v>
      </c>
      <c r="D44" s="91">
        <v>42</v>
      </c>
      <c r="E44" s="67">
        <f t="shared" si="0"/>
        <v>0.46666666666666667</v>
      </c>
      <c r="F44" s="91">
        <v>114</v>
      </c>
      <c r="G44" s="91">
        <v>38</v>
      </c>
      <c r="H44" s="67">
        <f t="shared" si="1"/>
        <v>0.33333333333333331</v>
      </c>
      <c r="I44" s="91">
        <v>20</v>
      </c>
      <c r="J44" s="91">
        <v>9</v>
      </c>
      <c r="K44" s="67">
        <f t="shared" si="2"/>
        <v>0.45</v>
      </c>
    </row>
    <row r="45" spans="1:11" x14ac:dyDescent="0.25">
      <c r="A45" s="15" t="s">
        <v>48</v>
      </c>
      <c r="B45" s="9" t="s">
        <v>59</v>
      </c>
      <c r="C45" s="91">
        <v>32</v>
      </c>
      <c r="D45" s="91">
        <v>13</v>
      </c>
      <c r="E45" s="67">
        <f t="shared" si="0"/>
        <v>0.40625</v>
      </c>
      <c r="F45" s="91">
        <v>43</v>
      </c>
      <c r="G45" s="91">
        <v>16</v>
      </c>
      <c r="H45" s="67">
        <f t="shared" si="1"/>
        <v>0.37209302325581395</v>
      </c>
      <c r="I45" s="91">
        <v>7</v>
      </c>
      <c r="J45" s="91">
        <v>4</v>
      </c>
      <c r="K45" s="67">
        <f t="shared" si="2"/>
        <v>0.5714285714285714</v>
      </c>
    </row>
    <row r="46" spans="1:11" x14ac:dyDescent="0.25">
      <c r="A46" s="15" t="s">
        <v>48</v>
      </c>
      <c r="B46" s="9" t="s">
        <v>60</v>
      </c>
      <c r="C46" s="91">
        <v>206</v>
      </c>
      <c r="D46" s="91">
        <v>133</v>
      </c>
      <c r="E46" s="67">
        <f t="shared" si="0"/>
        <v>0.64563106796116509</v>
      </c>
      <c r="F46" s="91">
        <v>684</v>
      </c>
      <c r="G46" s="91">
        <v>506</v>
      </c>
      <c r="H46" s="67">
        <f t="shared" si="1"/>
        <v>0.73976608187134507</v>
      </c>
      <c r="I46" s="91">
        <v>6</v>
      </c>
      <c r="J46" s="91">
        <v>3</v>
      </c>
      <c r="K46" s="67">
        <f t="shared" si="2"/>
        <v>0.5</v>
      </c>
    </row>
    <row r="47" spans="1:11" x14ac:dyDescent="0.25">
      <c r="A47" s="15" t="s">
        <v>48</v>
      </c>
      <c r="B47" s="9" t="s">
        <v>61</v>
      </c>
      <c r="C47" s="91">
        <v>154</v>
      </c>
      <c r="D47" s="91">
        <v>109</v>
      </c>
      <c r="E47" s="67">
        <f t="shared" si="0"/>
        <v>0.70779220779220775</v>
      </c>
      <c r="F47" s="91">
        <v>515</v>
      </c>
      <c r="G47" s="91">
        <v>399</v>
      </c>
      <c r="H47" s="67">
        <f t="shared" si="1"/>
        <v>0.77475728155339807</v>
      </c>
      <c r="I47" s="91">
        <v>8</v>
      </c>
      <c r="J47" s="91">
        <v>5</v>
      </c>
      <c r="K47" s="67">
        <f t="shared" si="2"/>
        <v>0.625</v>
      </c>
    </row>
    <row r="48" spans="1:11" x14ac:dyDescent="0.25">
      <c r="A48" s="15" t="s">
        <v>48</v>
      </c>
      <c r="B48" s="9" t="s">
        <v>62</v>
      </c>
      <c r="C48" s="91">
        <v>404</v>
      </c>
      <c r="D48" s="91">
        <v>243</v>
      </c>
      <c r="E48" s="67">
        <f t="shared" si="0"/>
        <v>0.60148514851485146</v>
      </c>
      <c r="F48" s="91">
        <v>527</v>
      </c>
      <c r="G48" s="91">
        <v>359</v>
      </c>
      <c r="H48" s="67">
        <f t="shared" si="1"/>
        <v>0.68121442125237197</v>
      </c>
      <c r="I48" s="91">
        <v>38</v>
      </c>
      <c r="J48" s="91">
        <v>27</v>
      </c>
      <c r="K48" s="67">
        <f t="shared" si="2"/>
        <v>0.71052631578947367</v>
      </c>
    </row>
    <row r="49" spans="1:11" x14ac:dyDescent="0.25">
      <c r="A49" s="11"/>
      <c r="B49" s="78" t="s">
        <v>63</v>
      </c>
      <c r="C49" s="78">
        <f>SUM(C3:C48)</f>
        <v>11812</v>
      </c>
      <c r="D49" s="78">
        <f>SUM(D3:D48)</f>
        <v>7867</v>
      </c>
      <c r="E49" s="79">
        <f t="shared" si="0"/>
        <v>0.66601760921097186</v>
      </c>
      <c r="F49" s="78">
        <f>SUM(F3:F48)</f>
        <v>20106</v>
      </c>
      <c r="G49" s="78">
        <f>SUM(G3:G48)</f>
        <v>14315</v>
      </c>
      <c r="H49" s="79">
        <f t="shared" si="1"/>
        <v>0.71197652442057102</v>
      </c>
      <c r="I49" s="78">
        <f>SUM(I5:I48)</f>
        <v>1621</v>
      </c>
      <c r="J49" s="78">
        <f>SUM(J5:J48)</f>
        <v>950</v>
      </c>
      <c r="K49" s="79">
        <f t="shared" si="2"/>
        <v>0.58605798889574334</v>
      </c>
    </row>
    <row r="50" spans="1:11" x14ac:dyDescent="0.25">
      <c r="A50" s="9"/>
      <c r="B50" s="9"/>
      <c r="C50" s="9"/>
      <c r="D50" s="9"/>
      <c r="E50" s="10">
        <f>STDEV(E3:E48)</f>
        <v>7.679571943417858E-2</v>
      </c>
      <c r="F50" s="9"/>
      <c r="G50" s="9"/>
      <c r="H50" s="10">
        <f>STDEV(H3:H48)</f>
        <v>0.12088128661407298</v>
      </c>
      <c r="I50" s="9"/>
      <c r="J50" s="9"/>
      <c r="K50" s="10">
        <f>STDEV(K3:K48)</f>
        <v>0.15425775145703968</v>
      </c>
    </row>
    <row r="51" spans="1:11" x14ac:dyDescent="0.25">
      <c r="E51" s="67"/>
      <c r="K51" s="67"/>
    </row>
  </sheetData>
  <mergeCells count="3">
    <mergeCell ref="D1:E1"/>
    <mergeCell ref="I1:K1"/>
    <mergeCell ref="F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22" workbookViewId="0">
      <selection activeCell="J50" sqref="J50"/>
    </sheetView>
  </sheetViews>
  <sheetFormatPr defaultRowHeight="15" x14ac:dyDescent="0.25"/>
  <cols>
    <col min="1" max="1" width="6.42578125" customWidth="1"/>
    <col min="2" max="2" width="11" customWidth="1"/>
    <col min="8" max="8" width="10.85546875" customWidth="1"/>
  </cols>
  <sheetData>
    <row r="1" spans="1:8" x14ac:dyDescent="0.25">
      <c r="A1" s="16"/>
      <c r="B1" s="16"/>
      <c r="C1" s="119" t="s">
        <v>72</v>
      </c>
      <c r="D1" s="119"/>
      <c r="E1" s="119"/>
      <c r="F1" s="120" t="s">
        <v>73</v>
      </c>
      <c r="G1" s="120"/>
      <c r="H1" s="120"/>
    </row>
    <row r="2" spans="1:8" ht="45" x14ac:dyDescent="0.25">
      <c r="A2" s="80"/>
      <c r="B2" s="57" t="s">
        <v>6</v>
      </c>
      <c r="C2" s="58" t="s">
        <v>74</v>
      </c>
      <c r="D2" s="58" t="s">
        <v>71</v>
      </c>
      <c r="E2" s="58" t="s">
        <v>10</v>
      </c>
      <c r="F2" s="58" t="s">
        <v>75</v>
      </c>
      <c r="G2" s="58" t="s">
        <v>71</v>
      </c>
      <c r="H2" s="58" t="s">
        <v>10</v>
      </c>
    </row>
    <row r="3" spans="1:8" x14ac:dyDescent="0.25">
      <c r="A3" s="22" t="s">
        <v>13</v>
      </c>
      <c r="B3" s="16" t="s">
        <v>14</v>
      </c>
      <c r="C3" s="16">
        <v>0</v>
      </c>
      <c r="D3" s="16">
        <v>0</v>
      </c>
      <c r="E3" s="17">
        <v>0</v>
      </c>
      <c r="F3" s="16">
        <v>22</v>
      </c>
      <c r="G3" s="16">
        <v>14</v>
      </c>
      <c r="H3" s="17">
        <f>G3/F3</f>
        <v>0.63636363636363635</v>
      </c>
    </row>
    <row r="4" spans="1:8" x14ac:dyDescent="0.25">
      <c r="A4" s="22" t="s">
        <v>13</v>
      </c>
      <c r="B4" s="16" t="s">
        <v>15</v>
      </c>
      <c r="C4" s="16">
        <v>2</v>
      </c>
      <c r="D4" s="16">
        <v>0</v>
      </c>
      <c r="E4" s="17">
        <f>D4/C4</f>
        <v>0</v>
      </c>
      <c r="F4" s="16">
        <v>2</v>
      </c>
      <c r="G4" s="16">
        <v>0</v>
      </c>
      <c r="H4" s="67">
        <f t="shared" ref="H4:H35" si="0">G4/F4</f>
        <v>0</v>
      </c>
    </row>
    <row r="5" spans="1:8" x14ac:dyDescent="0.25">
      <c r="A5" s="22" t="s">
        <v>13</v>
      </c>
      <c r="B5" s="16" t="s">
        <v>16</v>
      </c>
      <c r="C5" s="103" t="s">
        <v>130</v>
      </c>
      <c r="D5" s="103" t="s">
        <v>130</v>
      </c>
      <c r="E5" s="104" t="s">
        <v>130</v>
      </c>
      <c r="F5" s="16">
        <v>26</v>
      </c>
      <c r="G5" s="16">
        <v>12</v>
      </c>
      <c r="H5" s="67">
        <f t="shared" si="0"/>
        <v>0.46153846153846156</v>
      </c>
    </row>
    <row r="6" spans="1:8" x14ac:dyDescent="0.25">
      <c r="A6" s="22" t="s">
        <v>13</v>
      </c>
      <c r="B6" s="16" t="s">
        <v>17</v>
      </c>
      <c r="C6" s="103" t="s">
        <v>130</v>
      </c>
      <c r="D6" s="103" t="s">
        <v>130</v>
      </c>
      <c r="E6" s="104" t="s">
        <v>130</v>
      </c>
      <c r="F6" s="91">
        <v>18</v>
      </c>
      <c r="G6" s="91">
        <v>6</v>
      </c>
      <c r="H6" s="67">
        <f t="shared" si="0"/>
        <v>0.33333333333333331</v>
      </c>
    </row>
    <row r="7" spans="1:8" x14ac:dyDescent="0.25">
      <c r="A7" s="22" t="s">
        <v>13</v>
      </c>
      <c r="B7" s="16" t="s">
        <v>18</v>
      </c>
      <c r="C7" s="103" t="s">
        <v>130</v>
      </c>
      <c r="D7" s="103" t="s">
        <v>130</v>
      </c>
      <c r="E7" s="104" t="s">
        <v>130</v>
      </c>
      <c r="F7" s="91">
        <v>16</v>
      </c>
      <c r="G7" s="91">
        <v>6</v>
      </c>
      <c r="H7" s="67">
        <f t="shared" si="0"/>
        <v>0.375</v>
      </c>
    </row>
    <row r="8" spans="1:8" x14ac:dyDescent="0.25">
      <c r="A8" s="22" t="s">
        <v>13</v>
      </c>
      <c r="B8" s="16" t="s">
        <v>19</v>
      </c>
      <c r="C8" s="103" t="s">
        <v>130</v>
      </c>
      <c r="D8" s="103" t="s">
        <v>130</v>
      </c>
      <c r="E8" s="104" t="s">
        <v>130</v>
      </c>
      <c r="F8" s="91">
        <v>6</v>
      </c>
      <c r="G8" s="91">
        <v>0</v>
      </c>
      <c r="H8" s="67">
        <f t="shared" si="0"/>
        <v>0</v>
      </c>
    </row>
    <row r="9" spans="1:8" x14ac:dyDescent="0.25">
      <c r="A9" s="22" t="s">
        <v>13</v>
      </c>
      <c r="B9" s="16" t="s">
        <v>20</v>
      </c>
      <c r="C9" s="103" t="s">
        <v>130</v>
      </c>
      <c r="D9" s="103" t="s">
        <v>130</v>
      </c>
      <c r="E9" s="104" t="s">
        <v>130</v>
      </c>
      <c r="F9" s="91">
        <v>16</v>
      </c>
      <c r="G9" s="91">
        <v>8</v>
      </c>
      <c r="H9" s="67">
        <f t="shared" si="0"/>
        <v>0.5</v>
      </c>
    </row>
    <row r="10" spans="1:8" x14ac:dyDescent="0.25">
      <c r="A10" s="22" t="s">
        <v>13</v>
      </c>
      <c r="B10" s="16" t="s">
        <v>21</v>
      </c>
      <c r="C10" s="91">
        <v>3</v>
      </c>
      <c r="D10" s="91">
        <v>0</v>
      </c>
      <c r="E10" s="67">
        <f t="shared" ref="E10:E48" si="1">D10/C10</f>
        <v>0</v>
      </c>
      <c r="F10" s="91">
        <v>17</v>
      </c>
      <c r="G10" s="91">
        <v>6</v>
      </c>
      <c r="H10" s="67">
        <f t="shared" si="0"/>
        <v>0.35294117647058826</v>
      </c>
    </row>
    <row r="11" spans="1:8" x14ac:dyDescent="0.25">
      <c r="A11" s="20" t="s">
        <v>22</v>
      </c>
      <c r="B11" s="16" t="s">
        <v>23</v>
      </c>
      <c r="C11" s="91">
        <v>2</v>
      </c>
      <c r="D11" s="91">
        <v>2</v>
      </c>
      <c r="E11" s="67">
        <f t="shared" si="1"/>
        <v>1</v>
      </c>
      <c r="F11" s="91">
        <v>25</v>
      </c>
      <c r="G11" s="91">
        <v>18</v>
      </c>
      <c r="H11" s="67">
        <f t="shared" si="0"/>
        <v>0.72</v>
      </c>
    </row>
    <row r="12" spans="1:8" x14ac:dyDescent="0.25">
      <c r="A12" s="20" t="s">
        <v>22</v>
      </c>
      <c r="B12" s="16" t="s">
        <v>24</v>
      </c>
      <c r="C12" s="91">
        <v>78</v>
      </c>
      <c r="D12" s="91">
        <v>69</v>
      </c>
      <c r="E12" s="67">
        <f t="shared" si="1"/>
        <v>0.88461538461538458</v>
      </c>
      <c r="F12" s="91">
        <v>117</v>
      </c>
      <c r="G12" s="91">
        <v>82</v>
      </c>
      <c r="H12" s="67">
        <f t="shared" si="0"/>
        <v>0.70085470085470081</v>
      </c>
    </row>
    <row r="13" spans="1:8" x14ac:dyDescent="0.25">
      <c r="A13" s="20" t="s">
        <v>22</v>
      </c>
      <c r="B13" s="16" t="s">
        <v>25</v>
      </c>
      <c r="C13" s="91">
        <v>7</v>
      </c>
      <c r="D13" s="91">
        <v>5</v>
      </c>
      <c r="E13" s="67">
        <f t="shared" si="1"/>
        <v>0.7142857142857143</v>
      </c>
      <c r="F13" s="91">
        <v>49</v>
      </c>
      <c r="G13" s="91">
        <v>29</v>
      </c>
      <c r="H13" s="67">
        <f t="shared" si="0"/>
        <v>0.59183673469387754</v>
      </c>
    </row>
    <row r="14" spans="1:8" x14ac:dyDescent="0.25">
      <c r="A14" s="20" t="s">
        <v>22</v>
      </c>
      <c r="B14" s="16" t="s">
        <v>53</v>
      </c>
      <c r="C14" s="91">
        <v>2</v>
      </c>
      <c r="D14" s="91">
        <v>1</v>
      </c>
      <c r="E14" s="67">
        <f t="shared" si="1"/>
        <v>0.5</v>
      </c>
      <c r="F14" s="91">
        <v>16</v>
      </c>
      <c r="G14" s="91">
        <v>9</v>
      </c>
      <c r="H14" s="67">
        <f t="shared" si="0"/>
        <v>0.5625</v>
      </c>
    </row>
    <row r="15" spans="1:8" x14ac:dyDescent="0.25">
      <c r="A15" s="20" t="s">
        <v>22</v>
      </c>
      <c r="B15" s="16" t="s">
        <v>26</v>
      </c>
      <c r="C15" s="91">
        <v>39</v>
      </c>
      <c r="D15" s="91">
        <v>35</v>
      </c>
      <c r="E15" s="67">
        <f t="shared" si="1"/>
        <v>0.89743589743589747</v>
      </c>
      <c r="F15" s="91">
        <v>85</v>
      </c>
      <c r="G15" s="91">
        <v>53</v>
      </c>
      <c r="H15" s="67">
        <f t="shared" si="0"/>
        <v>0.62352941176470589</v>
      </c>
    </row>
    <row r="16" spans="1:8" x14ac:dyDescent="0.25">
      <c r="A16" s="20" t="s">
        <v>22</v>
      </c>
      <c r="B16" s="16" t="s">
        <v>27</v>
      </c>
      <c r="C16" s="91">
        <v>12</v>
      </c>
      <c r="D16" s="91">
        <v>9</v>
      </c>
      <c r="E16" s="67">
        <f t="shared" si="1"/>
        <v>0.75</v>
      </c>
      <c r="F16" s="91">
        <v>48</v>
      </c>
      <c r="G16" s="91">
        <v>32</v>
      </c>
      <c r="H16" s="67">
        <f t="shared" si="0"/>
        <v>0.66666666666666663</v>
      </c>
    </row>
    <row r="17" spans="1:8" x14ac:dyDescent="0.25">
      <c r="A17" s="20" t="s">
        <v>22</v>
      </c>
      <c r="B17" s="16" t="s">
        <v>28</v>
      </c>
      <c r="C17" s="91">
        <v>0</v>
      </c>
      <c r="D17" s="91">
        <v>0</v>
      </c>
      <c r="E17" s="67">
        <v>0</v>
      </c>
      <c r="F17" s="91">
        <v>13</v>
      </c>
      <c r="G17" s="91">
        <v>9</v>
      </c>
      <c r="H17" s="67">
        <f t="shared" si="0"/>
        <v>0.69230769230769229</v>
      </c>
    </row>
    <row r="18" spans="1:8" x14ac:dyDescent="0.25">
      <c r="A18" s="20" t="s">
        <v>22</v>
      </c>
      <c r="B18" s="16" t="s">
        <v>29</v>
      </c>
      <c r="C18" s="91">
        <v>10</v>
      </c>
      <c r="D18" s="91">
        <v>9</v>
      </c>
      <c r="E18" s="67">
        <f t="shared" si="1"/>
        <v>0.9</v>
      </c>
      <c r="F18" s="91">
        <v>43</v>
      </c>
      <c r="G18" s="91">
        <v>28</v>
      </c>
      <c r="H18" s="67">
        <f t="shared" si="0"/>
        <v>0.65116279069767447</v>
      </c>
    </row>
    <row r="19" spans="1:8" x14ac:dyDescent="0.25">
      <c r="A19" s="20" t="s">
        <v>22</v>
      </c>
      <c r="B19" s="16" t="s">
        <v>30</v>
      </c>
      <c r="C19" s="105" t="s">
        <v>130</v>
      </c>
      <c r="D19" s="105" t="s">
        <v>130</v>
      </c>
      <c r="E19" s="104" t="s">
        <v>130</v>
      </c>
      <c r="F19" s="91">
        <v>8</v>
      </c>
      <c r="G19" s="91">
        <v>4</v>
      </c>
      <c r="H19" s="67">
        <f t="shared" si="0"/>
        <v>0.5</v>
      </c>
    </row>
    <row r="20" spans="1:8" x14ac:dyDescent="0.25">
      <c r="A20" s="20" t="s">
        <v>22</v>
      </c>
      <c r="B20" s="16" t="s">
        <v>31</v>
      </c>
      <c r="C20" s="91">
        <v>2</v>
      </c>
      <c r="D20" s="91">
        <v>1</v>
      </c>
      <c r="E20" s="67">
        <f t="shared" si="1"/>
        <v>0.5</v>
      </c>
      <c r="F20" s="91">
        <v>47</v>
      </c>
      <c r="G20" s="91">
        <v>33</v>
      </c>
      <c r="H20" s="67">
        <f t="shared" si="0"/>
        <v>0.7021276595744681</v>
      </c>
    </row>
    <row r="21" spans="1:8" x14ac:dyDescent="0.25">
      <c r="A21" s="20" t="s">
        <v>22</v>
      </c>
      <c r="B21" s="16" t="s">
        <v>32</v>
      </c>
      <c r="C21" s="91">
        <v>8</v>
      </c>
      <c r="D21" s="91">
        <v>7</v>
      </c>
      <c r="E21" s="67">
        <f t="shared" si="1"/>
        <v>0.875</v>
      </c>
      <c r="F21" s="91">
        <v>21</v>
      </c>
      <c r="G21" s="91">
        <v>9</v>
      </c>
      <c r="H21" s="67">
        <f t="shared" si="0"/>
        <v>0.42857142857142855</v>
      </c>
    </row>
    <row r="22" spans="1:8" x14ac:dyDescent="0.25">
      <c r="A22" s="19" t="s">
        <v>33</v>
      </c>
      <c r="B22" s="16" t="s">
        <v>34</v>
      </c>
      <c r="C22" s="91">
        <v>28</v>
      </c>
      <c r="D22" s="91">
        <v>23</v>
      </c>
      <c r="E22" s="67">
        <f t="shared" si="1"/>
        <v>0.8214285714285714</v>
      </c>
      <c r="F22" s="91">
        <v>53</v>
      </c>
      <c r="G22" s="91">
        <v>38</v>
      </c>
      <c r="H22" s="67">
        <f t="shared" si="0"/>
        <v>0.71698113207547165</v>
      </c>
    </row>
    <row r="23" spans="1:8" x14ac:dyDescent="0.25">
      <c r="A23" s="19" t="s">
        <v>33</v>
      </c>
      <c r="B23" s="16" t="s">
        <v>35</v>
      </c>
      <c r="C23" s="91">
        <v>13</v>
      </c>
      <c r="D23" s="91">
        <v>10</v>
      </c>
      <c r="E23" s="67">
        <f t="shared" si="1"/>
        <v>0.76923076923076927</v>
      </c>
      <c r="F23" s="91">
        <v>103</v>
      </c>
      <c r="G23" s="91">
        <v>56</v>
      </c>
      <c r="H23" s="67">
        <f t="shared" si="0"/>
        <v>0.5436893203883495</v>
      </c>
    </row>
    <row r="24" spans="1:8" x14ac:dyDescent="0.25">
      <c r="A24" s="19" t="s">
        <v>33</v>
      </c>
      <c r="B24" s="16" t="s">
        <v>36</v>
      </c>
      <c r="C24" s="105" t="s">
        <v>130</v>
      </c>
      <c r="D24" s="105" t="s">
        <v>130</v>
      </c>
      <c r="E24" s="104" t="s">
        <v>130</v>
      </c>
      <c r="F24" s="91">
        <v>5</v>
      </c>
      <c r="G24" s="91">
        <v>4</v>
      </c>
      <c r="H24" s="67">
        <f t="shared" si="0"/>
        <v>0.8</v>
      </c>
    </row>
    <row r="25" spans="1:8" x14ac:dyDescent="0.25">
      <c r="A25" s="19" t="s">
        <v>33</v>
      </c>
      <c r="B25" s="16" t="s">
        <v>37</v>
      </c>
      <c r="C25" s="91">
        <v>13</v>
      </c>
      <c r="D25" s="91">
        <v>10</v>
      </c>
      <c r="E25" s="67">
        <f t="shared" si="1"/>
        <v>0.76923076923076927</v>
      </c>
      <c r="F25" s="91">
        <v>63</v>
      </c>
      <c r="G25" s="91">
        <v>38</v>
      </c>
      <c r="H25" s="67">
        <f t="shared" si="0"/>
        <v>0.60317460317460314</v>
      </c>
    </row>
    <row r="26" spans="1:8" x14ac:dyDescent="0.25">
      <c r="A26" s="19" t="s">
        <v>33</v>
      </c>
      <c r="B26" s="16" t="s">
        <v>38</v>
      </c>
      <c r="C26" s="91">
        <v>29</v>
      </c>
      <c r="D26" s="91">
        <v>25</v>
      </c>
      <c r="E26" s="67">
        <f t="shared" si="1"/>
        <v>0.86206896551724133</v>
      </c>
      <c r="F26" s="91">
        <v>56</v>
      </c>
      <c r="G26" s="91">
        <v>40</v>
      </c>
      <c r="H26" s="67">
        <f t="shared" si="0"/>
        <v>0.7142857142857143</v>
      </c>
    </row>
    <row r="27" spans="1:8" x14ac:dyDescent="0.25">
      <c r="A27" s="19" t="s">
        <v>33</v>
      </c>
      <c r="B27" s="16" t="s">
        <v>39</v>
      </c>
      <c r="C27" s="91">
        <v>15</v>
      </c>
      <c r="D27" s="91">
        <v>14</v>
      </c>
      <c r="E27" s="67">
        <f t="shared" si="1"/>
        <v>0.93333333333333335</v>
      </c>
      <c r="F27" s="91">
        <v>58</v>
      </c>
      <c r="G27" s="91">
        <v>45</v>
      </c>
      <c r="H27" s="67">
        <f t="shared" si="0"/>
        <v>0.77586206896551724</v>
      </c>
    </row>
    <row r="28" spans="1:8" x14ac:dyDescent="0.25">
      <c r="A28" s="19" t="s">
        <v>33</v>
      </c>
      <c r="B28" s="16" t="s">
        <v>40</v>
      </c>
      <c r="C28" s="91">
        <v>3</v>
      </c>
      <c r="D28" s="91">
        <v>1</v>
      </c>
      <c r="E28" s="67">
        <f t="shared" si="1"/>
        <v>0.33333333333333331</v>
      </c>
      <c r="F28" s="91">
        <v>7</v>
      </c>
      <c r="G28" s="91">
        <v>4</v>
      </c>
      <c r="H28" s="67">
        <f t="shared" si="0"/>
        <v>0.5714285714285714</v>
      </c>
    </row>
    <row r="29" spans="1:8" x14ac:dyDescent="0.25">
      <c r="A29" s="19" t="s">
        <v>33</v>
      </c>
      <c r="B29" s="16" t="s">
        <v>41</v>
      </c>
      <c r="C29" s="105" t="s">
        <v>130</v>
      </c>
      <c r="D29" s="105" t="s">
        <v>130</v>
      </c>
      <c r="E29" s="104" t="s">
        <v>130</v>
      </c>
      <c r="F29" s="91">
        <v>19</v>
      </c>
      <c r="G29" s="91">
        <v>15</v>
      </c>
      <c r="H29" s="67">
        <f t="shared" si="0"/>
        <v>0.78947368421052633</v>
      </c>
    </row>
    <row r="30" spans="1:8" x14ac:dyDescent="0.25">
      <c r="A30" s="19" t="s">
        <v>33</v>
      </c>
      <c r="B30" s="16" t="s">
        <v>42</v>
      </c>
      <c r="C30" s="91">
        <v>6</v>
      </c>
      <c r="D30" s="91">
        <v>5</v>
      </c>
      <c r="E30" s="67">
        <f t="shared" si="1"/>
        <v>0.83333333333333337</v>
      </c>
      <c r="F30" s="91">
        <v>111</v>
      </c>
      <c r="G30" s="91">
        <v>64</v>
      </c>
      <c r="H30" s="67">
        <f t="shared" si="0"/>
        <v>0.57657657657657657</v>
      </c>
    </row>
    <row r="31" spans="1:8" x14ac:dyDescent="0.25">
      <c r="A31" s="19" t="s">
        <v>33</v>
      </c>
      <c r="B31" s="16" t="s">
        <v>43</v>
      </c>
      <c r="C31" s="91">
        <v>71</v>
      </c>
      <c r="D31" s="91">
        <v>62</v>
      </c>
      <c r="E31" s="67">
        <f t="shared" si="1"/>
        <v>0.87323943661971826</v>
      </c>
      <c r="F31" s="91">
        <v>95</v>
      </c>
      <c r="G31" s="91">
        <v>64</v>
      </c>
      <c r="H31" s="67">
        <f t="shared" si="0"/>
        <v>0.67368421052631577</v>
      </c>
    </row>
    <row r="32" spans="1:8" x14ac:dyDescent="0.25">
      <c r="A32" s="19" t="s">
        <v>33</v>
      </c>
      <c r="B32" s="16" t="s">
        <v>44</v>
      </c>
      <c r="C32" s="91">
        <v>11</v>
      </c>
      <c r="D32" s="91">
        <v>8</v>
      </c>
      <c r="E32" s="67">
        <f t="shared" si="1"/>
        <v>0.72727272727272729</v>
      </c>
      <c r="F32" s="91">
        <v>45</v>
      </c>
      <c r="G32" s="91">
        <v>35</v>
      </c>
      <c r="H32" s="67">
        <f t="shared" si="0"/>
        <v>0.77777777777777779</v>
      </c>
    </row>
    <row r="33" spans="1:8" x14ac:dyDescent="0.25">
      <c r="A33" s="19" t="s">
        <v>33</v>
      </c>
      <c r="B33" s="16" t="s">
        <v>45</v>
      </c>
      <c r="C33" s="91">
        <v>48</v>
      </c>
      <c r="D33" s="91">
        <v>36</v>
      </c>
      <c r="E33" s="67">
        <f t="shared" si="1"/>
        <v>0.75</v>
      </c>
      <c r="F33" s="91">
        <v>162</v>
      </c>
      <c r="G33" s="91">
        <v>113</v>
      </c>
      <c r="H33" s="67">
        <f t="shared" si="0"/>
        <v>0.69753086419753085</v>
      </c>
    </row>
    <row r="34" spans="1:8" x14ac:dyDescent="0.25">
      <c r="A34" s="19" t="s">
        <v>33</v>
      </c>
      <c r="B34" s="16" t="s">
        <v>46</v>
      </c>
      <c r="C34" s="91">
        <v>40</v>
      </c>
      <c r="D34" s="91">
        <v>32</v>
      </c>
      <c r="E34" s="67">
        <f t="shared" si="1"/>
        <v>0.8</v>
      </c>
      <c r="F34" s="91">
        <v>90</v>
      </c>
      <c r="G34" s="91">
        <v>67</v>
      </c>
      <c r="H34" s="67">
        <f t="shared" si="0"/>
        <v>0.74444444444444446</v>
      </c>
    </row>
    <row r="35" spans="1:8" x14ac:dyDescent="0.25">
      <c r="A35" s="19" t="s">
        <v>33</v>
      </c>
      <c r="B35" s="16" t="s">
        <v>47</v>
      </c>
      <c r="C35" s="91">
        <v>7</v>
      </c>
      <c r="D35" s="91">
        <v>5</v>
      </c>
      <c r="E35" s="67">
        <f t="shared" si="1"/>
        <v>0.7142857142857143</v>
      </c>
      <c r="F35" s="91">
        <v>38</v>
      </c>
      <c r="G35" s="91">
        <v>30</v>
      </c>
      <c r="H35" s="67">
        <f t="shared" si="0"/>
        <v>0.78947368421052633</v>
      </c>
    </row>
    <row r="36" spans="1:8" x14ac:dyDescent="0.25">
      <c r="A36" s="21" t="s">
        <v>48</v>
      </c>
      <c r="B36" s="16" t="s">
        <v>49</v>
      </c>
      <c r="C36" s="105" t="s">
        <v>130</v>
      </c>
      <c r="D36" s="105" t="s">
        <v>130</v>
      </c>
      <c r="E36" s="104" t="s">
        <v>130</v>
      </c>
      <c r="F36" s="91">
        <v>31</v>
      </c>
      <c r="G36" s="91">
        <v>18</v>
      </c>
      <c r="H36" s="67">
        <f t="shared" ref="H36:H48" si="2">G36/F36</f>
        <v>0.58064516129032262</v>
      </c>
    </row>
    <row r="37" spans="1:8" x14ac:dyDescent="0.25">
      <c r="A37" s="21" t="s">
        <v>48</v>
      </c>
      <c r="B37" s="16" t="s">
        <v>50</v>
      </c>
      <c r="C37" s="91">
        <v>2</v>
      </c>
      <c r="D37" s="91">
        <v>2</v>
      </c>
      <c r="E37" s="67">
        <f t="shared" ref="E37:E45" si="3">D37/C37</f>
        <v>1</v>
      </c>
      <c r="F37" s="91">
        <v>53</v>
      </c>
      <c r="G37" s="91">
        <v>37</v>
      </c>
      <c r="H37" s="67">
        <f t="shared" si="2"/>
        <v>0.69811320754716977</v>
      </c>
    </row>
    <row r="38" spans="1:8" x14ac:dyDescent="0.25">
      <c r="A38" s="21" t="s">
        <v>48</v>
      </c>
      <c r="B38" s="16" t="s">
        <v>51</v>
      </c>
      <c r="C38" s="91">
        <v>10</v>
      </c>
      <c r="D38" s="91">
        <v>7</v>
      </c>
      <c r="E38" s="67">
        <f t="shared" si="3"/>
        <v>0.7</v>
      </c>
      <c r="F38" s="91">
        <v>56</v>
      </c>
      <c r="G38" s="91">
        <v>38</v>
      </c>
      <c r="H38" s="67">
        <f t="shared" si="2"/>
        <v>0.6785714285714286</v>
      </c>
    </row>
    <row r="39" spans="1:8" x14ac:dyDescent="0.25">
      <c r="A39" s="21" t="s">
        <v>48</v>
      </c>
      <c r="B39" s="16" t="s">
        <v>52</v>
      </c>
      <c r="C39" s="91">
        <v>9</v>
      </c>
      <c r="D39" s="91">
        <v>7</v>
      </c>
      <c r="E39" s="67">
        <f t="shared" si="3"/>
        <v>0.77777777777777779</v>
      </c>
      <c r="F39" s="91">
        <v>98</v>
      </c>
      <c r="G39" s="91">
        <v>58</v>
      </c>
      <c r="H39" s="67">
        <f t="shared" si="2"/>
        <v>0.59183673469387754</v>
      </c>
    </row>
    <row r="40" spans="1:8" x14ac:dyDescent="0.25">
      <c r="A40" s="21" t="s">
        <v>48</v>
      </c>
      <c r="B40" s="16" t="s">
        <v>54</v>
      </c>
      <c r="C40" s="91">
        <v>1</v>
      </c>
      <c r="D40" s="91">
        <v>1</v>
      </c>
      <c r="E40" s="67">
        <f t="shared" si="3"/>
        <v>1</v>
      </c>
      <c r="F40" s="91">
        <v>56</v>
      </c>
      <c r="G40" s="91">
        <v>37</v>
      </c>
      <c r="H40" s="67">
        <f t="shared" si="2"/>
        <v>0.6607142857142857</v>
      </c>
    </row>
    <row r="41" spans="1:8" x14ac:dyDescent="0.25">
      <c r="A41" s="21" t="s">
        <v>48</v>
      </c>
      <c r="B41" s="16" t="s">
        <v>55</v>
      </c>
      <c r="C41" s="91">
        <v>6</v>
      </c>
      <c r="D41" s="91">
        <v>3</v>
      </c>
      <c r="E41" s="67">
        <f t="shared" si="3"/>
        <v>0.5</v>
      </c>
      <c r="F41" s="91">
        <v>50</v>
      </c>
      <c r="G41" s="91">
        <v>26</v>
      </c>
      <c r="H41" s="67">
        <f t="shared" si="2"/>
        <v>0.52</v>
      </c>
    </row>
    <row r="42" spans="1:8" x14ac:dyDescent="0.25">
      <c r="A42" s="21" t="s">
        <v>48</v>
      </c>
      <c r="B42" s="16" t="s">
        <v>56</v>
      </c>
      <c r="C42" s="91">
        <v>4</v>
      </c>
      <c r="D42" s="91">
        <v>4</v>
      </c>
      <c r="E42" s="67">
        <f t="shared" si="3"/>
        <v>1</v>
      </c>
      <c r="F42" s="91">
        <v>22</v>
      </c>
      <c r="G42" s="91">
        <v>11</v>
      </c>
      <c r="H42" s="67">
        <f t="shared" si="2"/>
        <v>0.5</v>
      </c>
    </row>
    <row r="43" spans="1:8" x14ac:dyDescent="0.25">
      <c r="A43" s="21" t="s">
        <v>48</v>
      </c>
      <c r="B43" s="16" t="s">
        <v>57</v>
      </c>
      <c r="C43" s="91">
        <v>12</v>
      </c>
      <c r="D43" s="91">
        <v>11</v>
      </c>
      <c r="E43" s="67">
        <f t="shared" si="3"/>
        <v>0.91666666666666663</v>
      </c>
      <c r="F43" s="91">
        <v>97</v>
      </c>
      <c r="G43" s="91">
        <v>70</v>
      </c>
      <c r="H43" s="67">
        <f t="shared" si="2"/>
        <v>0.72164948453608246</v>
      </c>
    </row>
    <row r="44" spans="1:8" x14ac:dyDescent="0.25">
      <c r="A44" s="21" t="s">
        <v>48</v>
      </c>
      <c r="B44" s="16" t="s">
        <v>58</v>
      </c>
      <c r="C44" s="91">
        <v>3</v>
      </c>
      <c r="D44" s="91">
        <v>2</v>
      </c>
      <c r="E44" s="67">
        <f t="shared" si="3"/>
        <v>0.66666666666666663</v>
      </c>
      <c r="F44" s="91">
        <v>15</v>
      </c>
      <c r="G44" s="91">
        <v>10</v>
      </c>
      <c r="H44" s="67">
        <f t="shared" si="2"/>
        <v>0.66666666666666663</v>
      </c>
    </row>
    <row r="45" spans="1:8" x14ac:dyDescent="0.25">
      <c r="A45" s="21" t="s">
        <v>48</v>
      </c>
      <c r="B45" s="16" t="s">
        <v>60</v>
      </c>
      <c r="C45" s="91">
        <v>1</v>
      </c>
      <c r="D45" s="91">
        <v>1</v>
      </c>
      <c r="E45" s="67">
        <f t="shared" si="3"/>
        <v>1</v>
      </c>
      <c r="F45" s="91">
        <v>31</v>
      </c>
      <c r="G45" s="91">
        <v>18</v>
      </c>
      <c r="H45" s="67">
        <f t="shared" si="2"/>
        <v>0.58064516129032262</v>
      </c>
    </row>
    <row r="46" spans="1:8" x14ac:dyDescent="0.25">
      <c r="A46" s="21" t="s">
        <v>48</v>
      </c>
      <c r="B46" s="16" t="s">
        <v>61</v>
      </c>
      <c r="C46" s="105" t="s">
        <v>130</v>
      </c>
      <c r="D46" s="105" t="s">
        <v>130</v>
      </c>
      <c r="E46" s="104" t="s">
        <v>130</v>
      </c>
      <c r="F46" s="91">
        <v>36</v>
      </c>
      <c r="G46" s="91">
        <v>26</v>
      </c>
      <c r="H46" s="67">
        <f t="shared" si="2"/>
        <v>0.72222222222222221</v>
      </c>
    </row>
    <row r="47" spans="1:8" x14ac:dyDescent="0.25">
      <c r="A47" s="21" t="s">
        <v>48</v>
      </c>
      <c r="B47" s="16" t="s">
        <v>62</v>
      </c>
      <c r="C47" s="91">
        <v>11</v>
      </c>
      <c r="D47" s="91">
        <v>7</v>
      </c>
      <c r="E47" s="67">
        <f>D47/C47</f>
        <v>0.63636363636363635</v>
      </c>
      <c r="F47" s="91">
        <v>38</v>
      </c>
      <c r="G47" s="91">
        <v>30</v>
      </c>
      <c r="H47" s="67">
        <f t="shared" si="2"/>
        <v>0.78947368421052633</v>
      </c>
    </row>
    <row r="48" spans="1:8" x14ac:dyDescent="0.25">
      <c r="A48" s="18"/>
      <c r="B48" s="78" t="s">
        <v>63</v>
      </c>
      <c r="C48" s="78">
        <f>SUM(C3:C47)</f>
        <v>508</v>
      </c>
      <c r="D48" s="78">
        <f>SUM(D3:D47)</f>
        <v>414</v>
      </c>
      <c r="E48" s="92">
        <f t="shared" si="1"/>
        <v>0.81496062992125984</v>
      </c>
      <c r="F48" s="78">
        <f>SUM(F3:F47)</f>
        <v>2083</v>
      </c>
      <c r="G48" s="78">
        <f>SUM(G3:G47)</f>
        <v>1350</v>
      </c>
      <c r="H48" s="92">
        <f t="shared" si="2"/>
        <v>0.64810369659145461</v>
      </c>
    </row>
  </sheetData>
  <sortState ref="A36:K47">
    <sortCondition ref="B36:B47"/>
  </sortState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I8" sqref="I8"/>
    </sheetView>
  </sheetViews>
  <sheetFormatPr defaultRowHeight="15" x14ac:dyDescent="0.25"/>
  <cols>
    <col min="2" max="2" width="10.5703125" customWidth="1"/>
    <col min="3" max="3" width="11.28515625" customWidth="1"/>
    <col min="5" max="5" width="11" customWidth="1"/>
    <col min="7" max="7" width="11" customWidth="1"/>
  </cols>
  <sheetData>
    <row r="1" spans="1:7" ht="15.75" x14ac:dyDescent="0.25">
      <c r="A1" s="23"/>
      <c r="B1" s="23"/>
      <c r="C1" s="23"/>
      <c r="D1" s="121" t="s">
        <v>76</v>
      </c>
      <c r="E1" s="122"/>
      <c r="F1" s="123" t="s">
        <v>77</v>
      </c>
      <c r="G1" s="123"/>
    </row>
    <row r="2" spans="1:7" ht="30" x14ac:dyDescent="0.25">
      <c r="A2" s="23"/>
      <c r="B2" s="24" t="s">
        <v>6</v>
      </c>
      <c r="C2" s="36" t="s">
        <v>78</v>
      </c>
      <c r="D2" s="74" t="s">
        <v>79</v>
      </c>
      <c r="E2" s="108" t="s">
        <v>134</v>
      </c>
      <c r="F2" s="74" t="s">
        <v>80</v>
      </c>
      <c r="G2" s="108" t="s">
        <v>134</v>
      </c>
    </row>
    <row r="3" spans="1:7" x14ac:dyDescent="0.25">
      <c r="A3" s="28" t="s">
        <v>13</v>
      </c>
      <c r="B3" s="23" t="s">
        <v>14</v>
      </c>
      <c r="C3" s="23">
        <v>2380</v>
      </c>
      <c r="D3" s="23">
        <v>23</v>
      </c>
      <c r="E3" s="93">
        <f>D3/C3*1000</f>
        <v>9.6638655462184886</v>
      </c>
      <c r="F3" s="23">
        <v>16</v>
      </c>
      <c r="G3" s="93">
        <f>F3/C3*1000</f>
        <v>6.7226890756302522</v>
      </c>
    </row>
    <row r="4" spans="1:7" x14ac:dyDescent="0.25">
      <c r="A4" s="28" t="s">
        <v>13</v>
      </c>
      <c r="B4" s="23" t="s">
        <v>15</v>
      </c>
      <c r="C4" s="23">
        <v>2715</v>
      </c>
      <c r="D4" s="23">
        <v>6</v>
      </c>
      <c r="E4" s="93">
        <f t="shared" ref="E4:E49" si="0">D4/C4*1000</f>
        <v>2.2099447513812156</v>
      </c>
      <c r="F4" s="23">
        <v>1</v>
      </c>
      <c r="G4" s="93">
        <f t="shared" ref="G4:G49" si="1">F4/C4*1000</f>
        <v>0.36832412523020258</v>
      </c>
    </row>
    <row r="5" spans="1:7" x14ac:dyDescent="0.25">
      <c r="A5" s="28" t="s">
        <v>13</v>
      </c>
      <c r="B5" s="23" t="s">
        <v>16</v>
      </c>
      <c r="C5" s="23">
        <v>2544</v>
      </c>
      <c r="D5" s="23">
        <v>22</v>
      </c>
      <c r="E5" s="93">
        <f t="shared" si="0"/>
        <v>8.6477987421383649</v>
      </c>
      <c r="F5" s="23">
        <v>7</v>
      </c>
      <c r="G5" s="93">
        <f t="shared" si="1"/>
        <v>2.7515723270440251</v>
      </c>
    </row>
    <row r="6" spans="1:7" x14ac:dyDescent="0.25">
      <c r="A6" s="28" t="s">
        <v>13</v>
      </c>
      <c r="B6" s="23" t="s">
        <v>17</v>
      </c>
      <c r="C6" s="23">
        <v>2670</v>
      </c>
      <c r="D6" s="23">
        <v>32</v>
      </c>
      <c r="E6" s="93">
        <f t="shared" si="0"/>
        <v>11.985018726591761</v>
      </c>
      <c r="F6" s="23">
        <v>23</v>
      </c>
      <c r="G6" s="93">
        <f t="shared" si="1"/>
        <v>8.6142322097378266</v>
      </c>
    </row>
    <row r="7" spans="1:7" x14ac:dyDescent="0.25">
      <c r="A7" s="28" t="s">
        <v>13</v>
      </c>
      <c r="B7" s="23" t="s">
        <v>18</v>
      </c>
      <c r="C7" s="23">
        <v>3024</v>
      </c>
      <c r="D7" s="23">
        <v>10</v>
      </c>
      <c r="E7" s="93">
        <f t="shared" si="0"/>
        <v>3.3068783068783065</v>
      </c>
      <c r="F7" s="23">
        <v>3</v>
      </c>
      <c r="G7" s="93">
        <f t="shared" si="1"/>
        <v>0.99206349206349198</v>
      </c>
    </row>
    <row r="8" spans="1:7" x14ac:dyDescent="0.25">
      <c r="A8" s="28" t="s">
        <v>13</v>
      </c>
      <c r="B8" s="23" t="s">
        <v>19</v>
      </c>
      <c r="C8" s="23">
        <v>2931</v>
      </c>
      <c r="D8" s="23">
        <v>27</v>
      </c>
      <c r="E8" s="93">
        <f t="shared" si="0"/>
        <v>9.2118730808597746</v>
      </c>
      <c r="F8" s="23">
        <v>18</v>
      </c>
      <c r="G8" s="93">
        <f t="shared" si="1"/>
        <v>6.1412487205731825</v>
      </c>
    </row>
    <row r="9" spans="1:7" x14ac:dyDescent="0.25">
      <c r="A9" s="28" t="s">
        <v>13</v>
      </c>
      <c r="B9" s="23" t="s">
        <v>20</v>
      </c>
      <c r="C9" s="23">
        <v>3516</v>
      </c>
      <c r="D9" s="23">
        <v>35</v>
      </c>
      <c r="E9" s="93">
        <f t="shared" si="0"/>
        <v>9.9544937428896478</v>
      </c>
      <c r="F9" s="23">
        <v>9</v>
      </c>
      <c r="G9" s="93">
        <f t="shared" si="1"/>
        <v>2.5597269624573378</v>
      </c>
    </row>
    <row r="10" spans="1:7" x14ac:dyDescent="0.25">
      <c r="A10" s="28" t="s">
        <v>13</v>
      </c>
      <c r="B10" s="23" t="s">
        <v>21</v>
      </c>
      <c r="C10" s="23">
        <v>2607</v>
      </c>
      <c r="D10" s="23">
        <v>14</v>
      </c>
      <c r="E10" s="93">
        <f t="shared" si="0"/>
        <v>5.3701572688914458</v>
      </c>
      <c r="F10" s="23">
        <v>17</v>
      </c>
      <c r="G10" s="93">
        <f t="shared" si="1"/>
        <v>6.5209052550824707</v>
      </c>
    </row>
    <row r="11" spans="1:7" x14ac:dyDescent="0.25">
      <c r="A11" s="26" t="s">
        <v>22</v>
      </c>
      <c r="B11" s="23" t="s">
        <v>23</v>
      </c>
      <c r="C11" s="23">
        <v>2443</v>
      </c>
      <c r="D11" s="23">
        <v>9</v>
      </c>
      <c r="E11" s="93">
        <f t="shared" si="0"/>
        <v>3.6839950880065495</v>
      </c>
      <c r="F11" s="23">
        <v>14</v>
      </c>
      <c r="G11" s="93">
        <f t="shared" si="1"/>
        <v>5.7306590257879657</v>
      </c>
    </row>
    <row r="12" spans="1:7" x14ac:dyDescent="0.25">
      <c r="A12" s="26" t="s">
        <v>22</v>
      </c>
      <c r="B12" s="23" t="s">
        <v>24</v>
      </c>
      <c r="C12" s="23">
        <v>3195</v>
      </c>
      <c r="D12" s="23">
        <v>16</v>
      </c>
      <c r="E12" s="93">
        <f t="shared" si="0"/>
        <v>5.0078247261345847</v>
      </c>
      <c r="F12" s="23">
        <v>7</v>
      </c>
      <c r="G12" s="93">
        <f t="shared" si="1"/>
        <v>2.1909233176838812</v>
      </c>
    </row>
    <row r="13" spans="1:7" x14ac:dyDescent="0.25">
      <c r="A13" s="26" t="s">
        <v>22</v>
      </c>
      <c r="B13" s="23" t="s">
        <v>25</v>
      </c>
      <c r="C13" s="23">
        <v>2115</v>
      </c>
      <c r="D13" s="23">
        <v>5</v>
      </c>
      <c r="E13" s="93">
        <f t="shared" si="0"/>
        <v>2.3640661938534278</v>
      </c>
      <c r="F13" s="23">
        <v>2</v>
      </c>
      <c r="G13" s="93">
        <f t="shared" si="1"/>
        <v>0.94562647754137108</v>
      </c>
    </row>
    <row r="14" spans="1:7" x14ac:dyDescent="0.25">
      <c r="A14" s="26" t="s">
        <v>22</v>
      </c>
      <c r="B14" s="23" t="s">
        <v>26</v>
      </c>
      <c r="C14" s="23">
        <v>3051</v>
      </c>
      <c r="D14" s="23">
        <v>8</v>
      </c>
      <c r="E14" s="93">
        <f t="shared" si="0"/>
        <v>2.6220911176663391</v>
      </c>
      <c r="F14" s="23">
        <v>18</v>
      </c>
      <c r="G14" s="93">
        <f t="shared" si="1"/>
        <v>5.8997050147492622</v>
      </c>
    </row>
    <row r="15" spans="1:7" x14ac:dyDescent="0.25">
      <c r="A15" s="26" t="s">
        <v>22</v>
      </c>
      <c r="B15" s="23" t="s">
        <v>27</v>
      </c>
      <c r="C15" s="23">
        <v>3415</v>
      </c>
      <c r="D15" s="23">
        <v>23</v>
      </c>
      <c r="E15" s="93">
        <f t="shared" si="0"/>
        <v>6.7349926793557833</v>
      </c>
      <c r="F15" s="23">
        <v>6</v>
      </c>
      <c r="G15" s="93">
        <f t="shared" si="1"/>
        <v>1.7569546120058566</v>
      </c>
    </row>
    <row r="16" spans="1:7" x14ac:dyDescent="0.25">
      <c r="A16" s="26" t="s">
        <v>22</v>
      </c>
      <c r="B16" s="23" t="s">
        <v>28</v>
      </c>
      <c r="C16" s="23">
        <v>517</v>
      </c>
      <c r="D16" s="23">
        <v>2</v>
      </c>
      <c r="E16" s="93">
        <f t="shared" si="0"/>
        <v>3.8684719535783367</v>
      </c>
      <c r="F16" s="23">
        <v>0</v>
      </c>
      <c r="G16" s="93">
        <f t="shared" si="1"/>
        <v>0</v>
      </c>
    </row>
    <row r="17" spans="1:7" x14ac:dyDescent="0.25">
      <c r="A17" s="26" t="s">
        <v>22</v>
      </c>
      <c r="B17" s="23" t="s">
        <v>29</v>
      </c>
      <c r="C17" s="23">
        <v>3391</v>
      </c>
      <c r="D17" s="23">
        <v>9</v>
      </c>
      <c r="E17" s="93">
        <f t="shared" si="0"/>
        <v>2.6540843409023887</v>
      </c>
      <c r="F17" s="23">
        <v>26</v>
      </c>
      <c r="G17" s="93">
        <f t="shared" si="1"/>
        <v>7.6673547626069007</v>
      </c>
    </row>
    <row r="18" spans="1:7" x14ac:dyDescent="0.25">
      <c r="A18" s="26" t="s">
        <v>22</v>
      </c>
      <c r="B18" s="23" t="s">
        <v>30</v>
      </c>
      <c r="C18" s="23">
        <v>1611</v>
      </c>
      <c r="D18" s="23">
        <v>10</v>
      </c>
      <c r="E18" s="93">
        <f t="shared" si="0"/>
        <v>6.2073246430788336</v>
      </c>
      <c r="F18" s="23">
        <v>22</v>
      </c>
      <c r="G18" s="93">
        <f t="shared" si="1"/>
        <v>13.656114214773432</v>
      </c>
    </row>
    <row r="19" spans="1:7" x14ac:dyDescent="0.25">
      <c r="A19" s="26" t="s">
        <v>22</v>
      </c>
      <c r="B19" s="23" t="s">
        <v>31</v>
      </c>
      <c r="C19" s="23">
        <v>2299</v>
      </c>
      <c r="D19" s="23">
        <v>0</v>
      </c>
      <c r="E19" s="93">
        <f t="shared" si="0"/>
        <v>0</v>
      </c>
      <c r="F19" s="23">
        <v>4</v>
      </c>
      <c r="G19" s="93">
        <f t="shared" si="1"/>
        <v>1.7398869073510221</v>
      </c>
    </row>
    <row r="20" spans="1:7" x14ac:dyDescent="0.25">
      <c r="A20" s="26" t="s">
        <v>22</v>
      </c>
      <c r="B20" s="23" t="s">
        <v>32</v>
      </c>
      <c r="C20" s="23">
        <v>1587</v>
      </c>
      <c r="D20" s="23">
        <v>4</v>
      </c>
      <c r="E20" s="93">
        <f t="shared" si="0"/>
        <v>2.5204788909892879</v>
      </c>
      <c r="F20" s="23">
        <v>5</v>
      </c>
      <c r="G20" s="93">
        <f t="shared" si="1"/>
        <v>3.15059861373661</v>
      </c>
    </row>
    <row r="21" spans="1:7" x14ac:dyDescent="0.25">
      <c r="A21" s="25" t="s">
        <v>33</v>
      </c>
      <c r="B21" s="23" t="s">
        <v>34</v>
      </c>
      <c r="C21" s="23">
        <v>2643</v>
      </c>
      <c r="D21" s="23">
        <v>4</v>
      </c>
      <c r="E21" s="93">
        <f t="shared" si="0"/>
        <v>1.5134317063942491</v>
      </c>
      <c r="F21" s="23">
        <v>12</v>
      </c>
      <c r="G21" s="93">
        <f t="shared" si="1"/>
        <v>4.5402951191827468</v>
      </c>
    </row>
    <row r="22" spans="1:7" x14ac:dyDescent="0.25">
      <c r="A22" s="25" t="s">
        <v>33</v>
      </c>
      <c r="B22" s="23" t="s">
        <v>35</v>
      </c>
      <c r="C22" s="23">
        <v>3431</v>
      </c>
      <c r="D22" s="23">
        <v>27</v>
      </c>
      <c r="E22" s="93">
        <f t="shared" si="0"/>
        <v>7.8694258233751091</v>
      </c>
      <c r="F22" s="23">
        <v>18</v>
      </c>
      <c r="G22" s="93">
        <f t="shared" si="1"/>
        <v>5.2462838822500721</v>
      </c>
    </row>
    <row r="23" spans="1:7" x14ac:dyDescent="0.25">
      <c r="A23" s="25" t="s">
        <v>33</v>
      </c>
      <c r="B23" s="23" t="s">
        <v>36</v>
      </c>
      <c r="C23" s="23">
        <v>711</v>
      </c>
      <c r="D23" s="23">
        <v>5</v>
      </c>
      <c r="E23" s="93">
        <f t="shared" si="0"/>
        <v>7.0323488045007032</v>
      </c>
      <c r="F23" s="23">
        <v>3</v>
      </c>
      <c r="G23" s="93">
        <f t="shared" si="1"/>
        <v>4.2194092827004219</v>
      </c>
    </row>
    <row r="24" spans="1:7" x14ac:dyDescent="0.25">
      <c r="A24" s="25" t="s">
        <v>33</v>
      </c>
      <c r="B24" s="23" t="s">
        <v>37</v>
      </c>
      <c r="C24" s="23">
        <v>2673</v>
      </c>
      <c r="D24" s="23">
        <v>10</v>
      </c>
      <c r="E24" s="93">
        <f t="shared" si="0"/>
        <v>3.7411148522259632</v>
      </c>
      <c r="F24" s="23">
        <v>11</v>
      </c>
      <c r="G24" s="93">
        <f t="shared" si="1"/>
        <v>4.1152263374485596</v>
      </c>
    </row>
    <row r="25" spans="1:7" x14ac:dyDescent="0.25">
      <c r="A25" s="25" t="s">
        <v>33</v>
      </c>
      <c r="B25" s="23" t="s">
        <v>38</v>
      </c>
      <c r="C25" s="23">
        <v>3578</v>
      </c>
      <c r="D25" s="23">
        <v>17</v>
      </c>
      <c r="E25" s="93">
        <f t="shared" si="0"/>
        <v>4.7512576858580218</v>
      </c>
      <c r="F25" s="23">
        <v>15</v>
      </c>
      <c r="G25" s="93">
        <f t="shared" si="1"/>
        <v>4.1922861934041364</v>
      </c>
    </row>
    <row r="26" spans="1:7" x14ac:dyDescent="0.25">
      <c r="A26" s="25" t="s">
        <v>33</v>
      </c>
      <c r="B26" s="23" t="s">
        <v>39</v>
      </c>
      <c r="C26" s="23">
        <v>2794</v>
      </c>
      <c r="D26" s="23">
        <v>16</v>
      </c>
      <c r="E26" s="93">
        <f t="shared" si="0"/>
        <v>5.7265569076592699</v>
      </c>
      <c r="F26" s="23">
        <v>12</v>
      </c>
      <c r="G26" s="93">
        <f t="shared" si="1"/>
        <v>4.2949176807444527</v>
      </c>
    </row>
    <row r="27" spans="1:7" x14ac:dyDescent="0.25">
      <c r="A27" s="25" t="s">
        <v>33</v>
      </c>
      <c r="B27" s="23" t="s">
        <v>40</v>
      </c>
      <c r="C27" s="23">
        <v>856</v>
      </c>
      <c r="D27" s="23">
        <v>10</v>
      </c>
      <c r="E27" s="93">
        <f t="shared" si="0"/>
        <v>11.682242990654204</v>
      </c>
      <c r="F27" s="23">
        <v>2</v>
      </c>
      <c r="G27" s="93">
        <f t="shared" si="1"/>
        <v>2.3364485981308412</v>
      </c>
    </row>
    <row r="28" spans="1:7" x14ac:dyDescent="0.25">
      <c r="A28" s="25" t="s">
        <v>33</v>
      </c>
      <c r="B28" s="23" t="s">
        <v>41</v>
      </c>
      <c r="C28" s="23">
        <v>2014</v>
      </c>
      <c r="D28" s="23">
        <v>4</v>
      </c>
      <c r="E28" s="93">
        <f t="shared" si="0"/>
        <v>1.9860973187686195</v>
      </c>
      <c r="F28" s="23">
        <v>2</v>
      </c>
      <c r="G28" s="93">
        <f t="shared" si="1"/>
        <v>0.99304865938430975</v>
      </c>
    </row>
    <row r="29" spans="1:7" x14ac:dyDescent="0.25">
      <c r="A29" s="25" t="s">
        <v>33</v>
      </c>
      <c r="B29" s="23" t="s">
        <v>42</v>
      </c>
      <c r="C29" s="23">
        <v>2988</v>
      </c>
      <c r="D29" s="23">
        <v>7</v>
      </c>
      <c r="E29" s="93">
        <f t="shared" si="0"/>
        <v>2.3427041499330659</v>
      </c>
      <c r="F29" s="23">
        <v>5</v>
      </c>
      <c r="G29" s="93">
        <f t="shared" si="1"/>
        <v>1.6733601070950468</v>
      </c>
    </row>
    <row r="30" spans="1:7" x14ac:dyDescent="0.25">
      <c r="A30" s="25" t="s">
        <v>33</v>
      </c>
      <c r="B30" s="23" t="s">
        <v>43</v>
      </c>
      <c r="C30" s="23">
        <v>2884</v>
      </c>
      <c r="D30" s="23">
        <v>10</v>
      </c>
      <c r="E30" s="93">
        <f t="shared" si="0"/>
        <v>3.4674063800277395</v>
      </c>
      <c r="F30" s="23">
        <v>6</v>
      </c>
      <c r="G30" s="93">
        <f t="shared" si="1"/>
        <v>2.0804438280166435</v>
      </c>
    </row>
    <row r="31" spans="1:7" x14ac:dyDescent="0.25">
      <c r="A31" s="25" t="s">
        <v>33</v>
      </c>
      <c r="B31" s="23" t="s">
        <v>44</v>
      </c>
      <c r="C31" s="23">
        <v>3299</v>
      </c>
      <c r="D31" s="23">
        <v>22</v>
      </c>
      <c r="E31" s="93">
        <f t="shared" si="0"/>
        <v>6.6686874810548646</v>
      </c>
      <c r="F31" s="23">
        <v>17</v>
      </c>
      <c r="G31" s="93">
        <f t="shared" si="1"/>
        <v>5.1530766899060323</v>
      </c>
    </row>
    <row r="32" spans="1:7" x14ac:dyDescent="0.25">
      <c r="A32" s="25" t="s">
        <v>33</v>
      </c>
      <c r="B32" s="23" t="s">
        <v>45</v>
      </c>
      <c r="C32" s="23">
        <v>2760</v>
      </c>
      <c r="D32" s="23">
        <v>6</v>
      </c>
      <c r="E32" s="93">
        <f t="shared" si="0"/>
        <v>2.1739130434782608</v>
      </c>
      <c r="F32" s="23">
        <v>18</v>
      </c>
      <c r="G32" s="93">
        <f t="shared" si="1"/>
        <v>6.5217391304347823</v>
      </c>
    </row>
    <row r="33" spans="1:7" x14ac:dyDescent="0.25">
      <c r="A33" s="25" t="s">
        <v>33</v>
      </c>
      <c r="B33" s="23" t="s">
        <v>46</v>
      </c>
      <c r="C33" s="23">
        <v>2612</v>
      </c>
      <c r="D33" s="23">
        <v>3</v>
      </c>
      <c r="E33" s="93">
        <f t="shared" si="0"/>
        <v>1.1485451761102605</v>
      </c>
      <c r="F33" s="23">
        <v>13</v>
      </c>
      <c r="G33" s="93">
        <f t="shared" si="1"/>
        <v>4.9770290964777946</v>
      </c>
    </row>
    <row r="34" spans="1:7" x14ac:dyDescent="0.25">
      <c r="A34" s="25" t="s">
        <v>33</v>
      </c>
      <c r="B34" s="23" t="s">
        <v>47</v>
      </c>
      <c r="C34" s="23">
        <v>1653</v>
      </c>
      <c r="D34" s="23">
        <v>10</v>
      </c>
      <c r="E34" s="93">
        <f t="shared" si="0"/>
        <v>6.0496067755595888</v>
      </c>
      <c r="F34" s="23">
        <v>9</v>
      </c>
      <c r="G34" s="93">
        <f t="shared" si="1"/>
        <v>5.4446460980036298</v>
      </c>
    </row>
    <row r="35" spans="1:7" x14ac:dyDescent="0.25">
      <c r="A35" s="27" t="s">
        <v>48</v>
      </c>
      <c r="B35" s="23" t="s">
        <v>49</v>
      </c>
      <c r="C35" s="23">
        <v>2602</v>
      </c>
      <c r="D35" s="23">
        <v>14</v>
      </c>
      <c r="E35" s="93">
        <f t="shared" si="0"/>
        <v>5.3804765564950037</v>
      </c>
      <c r="F35" s="23">
        <v>8</v>
      </c>
      <c r="G35" s="93">
        <f t="shared" si="1"/>
        <v>3.0745580322828592</v>
      </c>
    </row>
    <row r="36" spans="1:7" x14ac:dyDescent="0.25">
      <c r="A36" s="27" t="s">
        <v>48</v>
      </c>
      <c r="B36" s="23" t="s">
        <v>50</v>
      </c>
      <c r="C36" s="23">
        <v>3128</v>
      </c>
      <c r="D36" s="23">
        <v>12</v>
      </c>
      <c r="E36" s="93">
        <f t="shared" si="0"/>
        <v>3.8363171355498724</v>
      </c>
      <c r="F36" s="23">
        <v>6</v>
      </c>
      <c r="G36" s="93">
        <f t="shared" si="1"/>
        <v>1.9181585677749362</v>
      </c>
    </row>
    <row r="37" spans="1:7" x14ac:dyDescent="0.25">
      <c r="A37" s="27" t="s">
        <v>48</v>
      </c>
      <c r="B37" s="23" t="s">
        <v>51</v>
      </c>
      <c r="C37" s="23">
        <v>2682</v>
      </c>
      <c r="D37" s="23">
        <v>10</v>
      </c>
      <c r="E37" s="93">
        <f t="shared" si="0"/>
        <v>3.7285607755406414</v>
      </c>
      <c r="F37" s="23">
        <v>11</v>
      </c>
      <c r="G37" s="93">
        <f t="shared" si="1"/>
        <v>4.1014168530947055</v>
      </c>
    </row>
    <row r="38" spans="1:7" x14ac:dyDescent="0.25">
      <c r="A38" s="27" t="s">
        <v>48</v>
      </c>
      <c r="B38" s="23" t="s">
        <v>52</v>
      </c>
      <c r="C38" s="23">
        <v>3362</v>
      </c>
      <c r="D38" s="23">
        <v>19</v>
      </c>
      <c r="E38" s="93">
        <f t="shared" si="0"/>
        <v>5.6513979773944083</v>
      </c>
      <c r="F38" s="23">
        <v>12</v>
      </c>
      <c r="G38" s="93">
        <f t="shared" si="1"/>
        <v>3.569303985722784</v>
      </c>
    </row>
    <row r="39" spans="1:7" x14ac:dyDescent="0.25">
      <c r="A39" s="27" t="s">
        <v>48</v>
      </c>
      <c r="B39" s="23" t="s">
        <v>53</v>
      </c>
      <c r="C39" s="23">
        <v>1921</v>
      </c>
      <c r="D39" s="23">
        <v>4</v>
      </c>
      <c r="E39" s="93">
        <f t="shared" si="0"/>
        <v>2.0822488287350338</v>
      </c>
      <c r="F39" s="23">
        <v>3</v>
      </c>
      <c r="G39" s="93">
        <f t="shared" si="1"/>
        <v>1.5616866215512752</v>
      </c>
    </row>
    <row r="40" spans="1:7" x14ac:dyDescent="0.25">
      <c r="A40" s="27" t="s">
        <v>48</v>
      </c>
      <c r="B40" s="23" t="s">
        <v>54</v>
      </c>
      <c r="C40" s="23">
        <v>2475</v>
      </c>
      <c r="D40" s="23">
        <v>4</v>
      </c>
      <c r="E40" s="93">
        <f t="shared" si="0"/>
        <v>1.6161616161616161</v>
      </c>
      <c r="F40" s="23">
        <v>4</v>
      </c>
      <c r="G40" s="93">
        <f t="shared" si="1"/>
        <v>1.6161616161616161</v>
      </c>
    </row>
    <row r="41" spans="1:7" x14ac:dyDescent="0.25">
      <c r="A41" s="27" t="s">
        <v>48</v>
      </c>
      <c r="B41" s="23" t="s">
        <v>55</v>
      </c>
      <c r="C41" s="23">
        <v>3657</v>
      </c>
      <c r="D41" s="23">
        <v>14</v>
      </c>
      <c r="E41" s="93">
        <f t="shared" si="0"/>
        <v>3.8282745419742956</v>
      </c>
      <c r="F41" s="23">
        <v>12</v>
      </c>
      <c r="G41" s="93">
        <f t="shared" si="1"/>
        <v>3.2813781788351108</v>
      </c>
    </row>
    <row r="42" spans="1:7" x14ac:dyDescent="0.25">
      <c r="A42" s="27" t="s">
        <v>48</v>
      </c>
      <c r="B42" s="23" t="s">
        <v>56</v>
      </c>
      <c r="C42" s="23">
        <v>2683</v>
      </c>
      <c r="D42" s="23">
        <v>8</v>
      </c>
      <c r="E42" s="93">
        <f t="shared" si="0"/>
        <v>2.9817368617219531</v>
      </c>
      <c r="F42" s="23">
        <v>5</v>
      </c>
      <c r="G42" s="93">
        <f t="shared" si="1"/>
        <v>1.8635855385762206</v>
      </c>
    </row>
    <row r="43" spans="1:7" x14ac:dyDescent="0.25">
      <c r="A43" s="27" t="s">
        <v>48</v>
      </c>
      <c r="B43" s="23" t="s">
        <v>57</v>
      </c>
      <c r="C43" s="23">
        <v>3172</v>
      </c>
      <c r="D43" s="23">
        <v>16</v>
      </c>
      <c r="E43" s="93">
        <f t="shared" si="0"/>
        <v>5.0441361916771754</v>
      </c>
      <c r="F43" s="23">
        <v>9</v>
      </c>
      <c r="G43" s="93">
        <f t="shared" si="1"/>
        <v>2.8373266078184112</v>
      </c>
    </row>
    <row r="44" spans="1:7" x14ac:dyDescent="0.25">
      <c r="A44" s="27" t="s">
        <v>48</v>
      </c>
      <c r="B44" s="23" t="s">
        <v>58</v>
      </c>
      <c r="C44" s="23">
        <v>1065</v>
      </c>
      <c r="D44" s="23">
        <v>1</v>
      </c>
      <c r="E44" s="93">
        <f t="shared" si="0"/>
        <v>0.93896713615023475</v>
      </c>
      <c r="F44" s="23">
        <v>2</v>
      </c>
      <c r="G44" s="93">
        <f t="shared" si="1"/>
        <v>1.8779342723004695</v>
      </c>
    </row>
    <row r="45" spans="1:7" x14ac:dyDescent="0.25">
      <c r="A45" s="27" t="s">
        <v>48</v>
      </c>
      <c r="B45" s="23" t="s">
        <v>59</v>
      </c>
      <c r="C45" s="23">
        <v>481</v>
      </c>
      <c r="D45" s="23">
        <v>0</v>
      </c>
      <c r="E45" s="93">
        <f t="shared" si="0"/>
        <v>0</v>
      </c>
      <c r="F45" s="23">
        <v>1</v>
      </c>
      <c r="G45" s="93">
        <f t="shared" si="1"/>
        <v>2.0790020790020791</v>
      </c>
    </row>
    <row r="46" spans="1:7" x14ac:dyDescent="0.25">
      <c r="A46" s="27" t="s">
        <v>48</v>
      </c>
      <c r="B46" s="23" t="s">
        <v>60</v>
      </c>
      <c r="C46" s="23">
        <v>3255</v>
      </c>
      <c r="D46" s="23">
        <v>12</v>
      </c>
      <c r="E46" s="93">
        <f t="shared" si="0"/>
        <v>3.6866359447004609</v>
      </c>
      <c r="F46" s="23">
        <v>10</v>
      </c>
      <c r="G46" s="93">
        <f t="shared" si="1"/>
        <v>3.0721966205837172</v>
      </c>
    </row>
    <row r="47" spans="1:7" x14ac:dyDescent="0.25">
      <c r="A47" s="27" t="s">
        <v>48</v>
      </c>
      <c r="B47" s="23" t="s">
        <v>61</v>
      </c>
      <c r="C47" s="23">
        <v>1859</v>
      </c>
      <c r="D47" s="23">
        <v>14</v>
      </c>
      <c r="E47" s="93">
        <f t="shared" si="0"/>
        <v>7.5309306078536844</v>
      </c>
      <c r="F47" s="23">
        <v>6</v>
      </c>
      <c r="G47" s="93">
        <f t="shared" si="1"/>
        <v>3.2275416890801507</v>
      </c>
    </row>
    <row r="48" spans="1:7" x14ac:dyDescent="0.25">
      <c r="A48" s="27" t="s">
        <v>48</v>
      </c>
      <c r="B48" s="23" t="s">
        <v>62</v>
      </c>
      <c r="C48" s="23">
        <v>2351</v>
      </c>
      <c r="D48" s="23">
        <v>16</v>
      </c>
      <c r="E48" s="93">
        <f t="shared" si="0"/>
        <v>6.8056146320714594</v>
      </c>
      <c r="F48" s="23">
        <v>5</v>
      </c>
      <c r="G48" s="93">
        <f t="shared" si="1"/>
        <v>2.1267545725223309</v>
      </c>
    </row>
    <row r="49" spans="1:7" x14ac:dyDescent="0.25">
      <c r="A49" s="23"/>
      <c r="B49" s="78" t="s">
        <v>63</v>
      </c>
      <c r="C49" s="78">
        <f>SUM(C3:C48)</f>
        <v>115600</v>
      </c>
      <c r="D49" s="78">
        <f>SUM(D3:D48)</f>
        <v>550</v>
      </c>
      <c r="E49" s="94">
        <f t="shared" si="0"/>
        <v>4.757785467128028</v>
      </c>
      <c r="F49" s="78">
        <f>SUM(F3:F48)</f>
        <v>435</v>
      </c>
      <c r="G49" s="94">
        <f t="shared" si="1"/>
        <v>3.7629757785467128</v>
      </c>
    </row>
    <row r="50" spans="1:7" x14ac:dyDescent="0.25">
      <c r="A50" s="23"/>
      <c r="B50" s="23"/>
      <c r="C50" s="23"/>
      <c r="D50" s="23"/>
      <c r="E50" s="93">
        <f>STDEV(E3:E48)</f>
        <v>2.9338179576862253</v>
      </c>
      <c r="F50" s="23"/>
      <c r="G50" s="93">
        <f>STDEV(G3:G48)</f>
        <v>2.5118118610581943</v>
      </c>
    </row>
    <row r="51" spans="1:7" x14ac:dyDescent="0.25">
      <c r="E51" t="s">
        <v>128</v>
      </c>
      <c r="G51" t="s">
        <v>128</v>
      </c>
    </row>
  </sheetData>
  <mergeCells count="2">
    <mergeCell ref="D1:E1"/>
    <mergeCell ref="F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G5" sqref="G5"/>
    </sheetView>
  </sheetViews>
  <sheetFormatPr defaultRowHeight="15" x14ac:dyDescent="0.25"/>
  <cols>
    <col min="4" max="4" width="10.42578125" customWidth="1"/>
  </cols>
  <sheetData>
    <row r="1" spans="1:5" ht="15.75" customHeight="1" x14ac:dyDescent="0.25">
      <c r="A1" s="29"/>
      <c r="B1" s="29"/>
      <c r="C1" s="124" t="s">
        <v>82</v>
      </c>
      <c r="D1" s="124"/>
      <c r="E1" s="124"/>
    </row>
    <row r="2" spans="1:5" ht="46.5" customHeight="1" x14ac:dyDescent="0.25">
      <c r="A2" s="29"/>
      <c r="B2" s="30" t="s">
        <v>6</v>
      </c>
      <c r="C2" s="107" t="s">
        <v>132</v>
      </c>
      <c r="D2" s="107" t="s">
        <v>133</v>
      </c>
      <c r="E2" s="101" t="s">
        <v>81</v>
      </c>
    </row>
    <row r="3" spans="1:5" x14ac:dyDescent="0.25">
      <c r="A3" s="35" t="s">
        <v>13</v>
      </c>
      <c r="B3" s="29" t="s">
        <v>14</v>
      </c>
      <c r="C3" s="29">
        <v>979</v>
      </c>
      <c r="D3" s="29">
        <v>615</v>
      </c>
      <c r="E3" s="31">
        <f>D3/C3</f>
        <v>0.62819203268641466</v>
      </c>
    </row>
    <row r="4" spans="1:5" x14ac:dyDescent="0.25">
      <c r="A4" s="35" t="s">
        <v>13</v>
      </c>
      <c r="B4" s="29" t="s">
        <v>15</v>
      </c>
      <c r="C4" s="29">
        <v>874</v>
      </c>
      <c r="D4" s="29">
        <v>442</v>
      </c>
      <c r="E4" s="31">
        <f t="shared" ref="E4:E48" si="0">D4/C4</f>
        <v>0.50572082379862704</v>
      </c>
    </row>
    <row r="5" spans="1:5" x14ac:dyDescent="0.25">
      <c r="A5" s="35" t="s">
        <v>13</v>
      </c>
      <c r="B5" s="29" t="s">
        <v>16</v>
      </c>
      <c r="C5" s="29">
        <v>1248</v>
      </c>
      <c r="D5" s="29">
        <v>663</v>
      </c>
      <c r="E5" s="31">
        <f t="shared" si="0"/>
        <v>0.53125</v>
      </c>
    </row>
    <row r="6" spans="1:5" x14ac:dyDescent="0.25">
      <c r="A6" s="35" t="s">
        <v>13</v>
      </c>
      <c r="B6" s="29" t="s">
        <v>17</v>
      </c>
      <c r="C6" s="29">
        <v>1073</v>
      </c>
      <c r="D6" s="29">
        <v>611</v>
      </c>
      <c r="E6" s="31">
        <f t="shared" si="0"/>
        <v>0.56943150046598323</v>
      </c>
    </row>
    <row r="7" spans="1:5" x14ac:dyDescent="0.25">
      <c r="A7" s="35" t="s">
        <v>13</v>
      </c>
      <c r="B7" s="29" t="s">
        <v>18</v>
      </c>
      <c r="C7" s="29">
        <v>1235</v>
      </c>
      <c r="D7" s="29">
        <v>686</v>
      </c>
      <c r="E7" s="31">
        <f t="shared" si="0"/>
        <v>0.55546558704453441</v>
      </c>
    </row>
    <row r="8" spans="1:5" x14ac:dyDescent="0.25">
      <c r="A8" s="35" t="s">
        <v>13</v>
      </c>
      <c r="B8" s="29" t="s">
        <v>19</v>
      </c>
      <c r="C8" s="29">
        <v>1118</v>
      </c>
      <c r="D8" s="29">
        <v>729</v>
      </c>
      <c r="E8" s="31">
        <f t="shared" si="0"/>
        <v>0.65205724508050089</v>
      </c>
    </row>
    <row r="9" spans="1:5" x14ac:dyDescent="0.25">
      <c r="A9" s="35" t="s">
        <v>13</v>
      </c>
      <c r="B9" s="29" t="s">
        <v>20</v>
      </c>
      <c r="C9" s="29">
        <v>1661</v>
      </c>
      <c r="D9" s="29">
        <v>951</v>
      </c>
      <c r="E9" s="31">
        <f t="shared" si="0"/>
        <v>0.57254665863937382</v>
      </c>
    </row>
    <row r="10" spans="1:5" x14ac:dyDescent="0.25">
      <c r="A10" s="35" t="s">
        <v>13</v>
      </c>
      <c r="B10" s="29" t="s">
        <v>21</v>
      </c>
      <c r="C10" s="29">
        <v>1573</v>
      </c>
      <c r="D10" s="29">
        <v>1139</v>
      </c>
      <c r="E10" s="31">
        <f t="shared" si="0"/>
        <v>0.72409408773045136</v>
      </c>
    </row>
    <row r="11" spans="1:5" x14ac:dyDescent="0.25">
      <c r="A11" s="32" t="s">
        <v>22</v>
      </c>
      <c r="B11" s="29" t="s">
        <v>23</v>
      </c>
      <c r="C11" s="29">
        <v>948</v>
      </c>
      <c r="D11" s="29">
        <v>524</v>
      </c>
      <c r="E11" s="31">
        <f t="shared" si="0"/>
        <v>0.5527426160337553</v>
      </c>
    </row>
    <row r="12" spans="1:5" x14ac:dyDescent="0.25">
      <c r="A12" s="32" t="s">
        <v>22</v>
      </c>
      <c r="B12" s="29" t="s">
        <v>24</v>
      </c>
      <c r="C12" s="29">
        <v>1379</v>
      </c>
      <c r="D12" s="29">
        <v>632</v>
      </c>
      <c r="E12" s="31">
        <f t="shared" si="0"/>
        <v>0.45830311820159536</v>
      </c>
    </row>
    <row r="13" spans="1:5" x14ac:dyDescent="0.25">
      <c r="A13" s="32" t="s">
        <v>22</v>
      </c>
      <c r="B13" s="29" t="s">
        <v>25</v>
      </c>
      <c r="C13" s="29">
        <v>739</v>
      </c>
      <c r="D13" s="29">
        <v>389</v>
      </c>
      <c r="E13" s="31">
        <f t="shared" si="0"/>
        <v>0.5263870094722598</v>
      </c>
    </row>
    <row r="14" spans="1:5" x14ac:dyDescent="0.25">
      <c r="A14" s="32" t="s">
        <v>22</v>
      </c>
      <c r="B14" s="29" t="s">
        <v>26</v>
      </c>
      <c r="C14" s="29">
        <v>1060</v>
      </c>
      <c r="D14" s="29">
        <v>577</v>
      </c>
      <c r="E14" s="31">
        <f t="shared" si="0"/>
        <v>0.54433962264150948</v>
      </c>
    </row>
    <row r="15" spans="1:5" x14ac:dyDescent="0.25">
      <c r="A15" s="32" t="s">
        <v>22</v>
      </c>
      <c r="B15" s="29" t="s">
        <v>27</v>
      </c>
      <c r="C15" s="29">
        <v>1316</v>
      </c>
      <c r="D15" s="29">
        <v>671</v>
      </c>
      <c r="E15" s="31">
        <f t="shared" si="0"/>
        <v>0.50987841945288759</v>
      </c>
    </row>
    <row r="16" spans="1:5" x14ac:dyDescent="0.25">
      <c r="A16" s="32" t="s">
        <v>22</v>
      </c>
      <c r="B16" s="29" t="s">
        <v>28</v>
      </c>
      <c r="C16" s="29">
        <v>206</v>
      </c>
      <c r="D16" s="29">
        <v>103</v>
      </c>
      <c r="E16" s="31">
        <f t="shared" si="0"/>
        <v>0.5</v>
      </c>
    </row>
    <row r="17" spans="1:5" x14ac:dyDescent="0.25">
      <c r="A17" s="32" t="s">
        <v>22</v>
      </c>
      <c r="B17" s="29" t="s">
        <v>29</v>
      </c>
      <c r="C17" s="29">
        <v>1244</v>
      </c>
      <c r="D17" s="29">
        <v>735</v>
      </c>
      <c r="E17" s="31">
        <f t="shared" si="0"/>
        <v>0.59083601286173637</v>
      </c>
    </row>
    <row r="18" spans="1:5" x14ac:dyDescent="0.25">
      <c r="A18" s="32" t="s">
        <v>22</v>
      </c>
      <c r="B18" s="29" t="s">
        <v>30</v>
      </c>
      <c r="C18" s="29">
        <v>609</v>
      </c>
      <c r="D18" s="29">
        <v>347</v>
      </c>
      <c r="E18" s="31">
        <f t="shared" si="0"/>
        <v>0.56978653530377665</v>
      </c>
    </row>
    <row r="19" spans="1:5" x14ac:dyDescent="0.25">
      <c r="A19" s="32" t="s">
        <v>22</v>
      </c>
      <c r="B19" s="29" t="s">
        <v>31</v>
      </c>
      <c r="C19" s="29">
        <v>915</v>
      </c>
      <c r="D19" s="29">
        <v>415</v>
      </c>
      <c r="E19" s="31">
        <f t="shared" si="0"/>
        <v>0.45355191256830601</v>
      </c>
    </row>
    <row r="20" spans="1:5" x14ac:dyDescent="0.25">
      <c r="A20" s="32" t="s">
        <v>22</v>
      </c>
      <c r="B20" s="29" t="s">
        <v>32</v>
      </c>
      <c r="C20" s="29">
        <v>541</v>
      </c>
      <c r="D20" s="29">
        <v>311</v>
      </c>
      <c r="E20" s="31">
        <f t="shared" si="0"/>
        <v>0.57486136783733821</v>
      </c>
    </row>
    <row r="21" spans="1:5" x14ac:dyDescent="0.25">
      <c r="A21" s="33" t="s">
        <v>33</v>
      </c>
      <c r="B21" s="29" t="s">
        <v>34</v>
      </c>
      <c r="C21" s="29">
        <v>859</v>
      </c>
      <c r="D21" s="29">
        <v>515</v>
      </c>
      <c r="E21" s="31">
        <f t="shared" si="0"/>
        <v>0.59953434225844005</v>
      </c>
    </row>
    <row r="22" spans="1:5" x14ac:dyDescent="0.25">
      <c r="A22" s="33" t="s">
        <v>33</v>
      </c>
      <c r="B22" s="29" t="s">
        <v>35</v>
      </c>
      <c r="C22" s="29">
        <v>1931</v>
      </c>
      <c r="D22" s="29">
        <v>1058</v>
      </c>
      <c r="E22" s="31">
        <f t="shared" si="0"/>
        <v>0.54790264111859144</v>
      </c>
    </row>
    <row r="23" spans="1:5" x14ac:dyDescent="0.25">
      <c r="A23" s="33" t="s">
        <v>33</v>
      </c>
      <c r="B23" s="29" t="s">
        <v>36</v>
      </c>
      <c r="C23" s="29">
        <v>266</v>
      </c>
      <c r="D23" s="29">
        <v>154</v>
      </c>
      <c r="E23" s="31">
        <f t="shared" si="0"/>
        <v>0.57894736842105265</v>
      </c>
    </row>
    <row r="24" spans="1:5" x14ac:dyDescent="0.25">
      <c r="A24" s="33" t="s">
        <v>33</v>
      </c>
      <c r="B24" s="29" t="s">
        <v>37</v>
      </c>
      <c r="C24" s="29">
        <v>1059</v>
      </c>
      <c r="D24" s="29">
        <v>719</v>
      </c>
      <c r="E24" s="31">
        <f t="shared" si="0"/>
        <v>0.67894239848914073</v>
      </c>
    </row>
    <row r="25" spans="1:5" x14ac:dyDescent="0.25">
      <c r="A25" s="33" t="s">
        <v>33</v>
      </c>
      <c r="B25" s="29" t="s">
        <v>38</v>
      </c>
      <c r="C25" s="29">
        <v>1413</v>
      </c>
      <c r="D25" s="29">
        <v>986</v>
      </c>
      <c r="E25" s="31">
        <f t="shared" si="0"/>
        <v>0.69780608634111818</v>
      </c>
    </row>
    <row r="26" spans="1:5" x14ac:dyDescent="0.25">
      <c r="A26" s="33" t="s">
        <v>33</v>
      </c>
      <c r="B26" s="29" t="s">
        <v>39</v>
      </c>
      <c r="C26" s="29">
        <v>1055</v>
      </c>
      <c r="D26" s="29">
        <v>634</v>
      </c>
      <c r="E26" s="31">
        <f t="shared" si="0"/>
        <v>0.60094786729857819</v>
      </c>
    </row>
    <row r="27" spans="1:5" x14ac:dyDescent="0.25">
      <c r="A27" s="33" t="s">
        <v>33</v>
      </c>
      <c r="B27" s="29" t="s">
        <v>40</v>
      </c>
      <c r="C27" s="29">
        <v>211</v>
      </c>
      <c r="D27" s="29">
        <v>85</v>
      </c>
      <c r="E27" s="31">
        <f t="shared" si="0"/>
        <v>0.40284360189573459</v>
      </c>
    </row>
    <row r="28" spans="1:5" x14ac:dyDescent="0.25">
      <c r="A28" s="33" t="s">
        <v>33</v>
      </c>
      <c r="B28" s="29" t="s">
        <v>41</v>
      </c>
      <c r="C28" s="29">
        <v>527</v>
      </c>
      <c r="D28" s="29">
        <v>301</v>
      </c>
      <c r="E28" s="31">
        <f t="shared" si="0"/>
        <v>0.57115749525616699</v>
      </c>
    </row>
    <row r="29" spans="1:5" x14ac:dyDescent="0.25">
      <c r="A29" s="33" t="s">
        <v>33</v>
      </c>
      <c r="B29" s="29" t="s">
        <v>42</v>
      </c>
      <c r="C29" s="29">
        <v>1440</v>
      </c>
      <c r="D29" s="29">
        <v>581</v>
      </c>
      <c r="E29" s="31">
        <f t="shared" si="0"/>
        <v>0.40347222222222223</v>
      </c>
    </row>
    <row r="30" spans="1:5" x14ac:dyDescent="0.25">
      <c r="A30" s="33" t="s">
        <v>33</v>
      </c>
      <c r="B30" s="29" t="s">
        <v>43</v>
      </c>
      <c r="C30" s="29">
        <v>1678</v>
      </c>
      <c r="D30" s="29">
        <v>967</v>
      </c>
      <c r="E30" s="31">
        <f t="shared" si="0"/>
        <v>0.57628128724672234</v>
      </c>
    </row>
    <row r="31" spans="1:5" x14ac:dyDescent="0.25">
      <c r="A31" s="33" t="s">
        <v>33</v>
      </c>
      <c r="B31" s="29" t="s">
        <v>44</v>
      </c>
      <c r="C31" s="29">
        <v>1813</v>
      </c>
      <c r="D31" s="29">
        <v>1086</v>
      </c>
      <c r="E31" s="31">
        <f t="shared" si="0"/>
        <v>0.59900717043574181</v>
      </c>
    </row>
    <row r="32" spans="1:5" x14ac:dyDescent="0.25">
      <c r="A32" s="33" t="s">
        <v>33</v>
      </c>
      <c r="B32" s="29" t="s">
        <v>45</v>
      </c>
      <c r="C32" s="29">
        <v>1098</v>
      </c>
      <c r="D32" s="29">
        <v>595</v>
      </c>
      <c r="E32" s="31">
        <f t="shared" si="0"/>
        <v>0.54189435336976322</v>
      </c>
    </row>
    <row r="33" spans="1:5" x14ac:dyDescent="0.25">
      <c r="A33" s="33" t="s">
        <v>33</v>
      </c>
      <c r="B33" s="29" t="s">
        <v>46</v>
      </c>
      <c r="C33" s="29">
        <v>1431</v>
      </c>
      <c r="D33" s="29">
        <v>1090</v>
      </c>
      <c r="E33" s="31">
        <f t="shared" si="0"/>
        <v>0.76170510132774283</v>
      </c>
    </row>
    <row r="34" spans="1:5" x14ac:dyDescent="0.25">
      <c r="A34" s="33" t="s">
        <v>33</v>
      </c>
      <c r="B34" s="29" t="s">
        <v>47</v>
      </c>
      <c r="C34" s="29">
        <v>428</v>
      </c>
      <c r="D34" s="29">
        <v>216</v>
      </c>
      <c r="E34" s="31">
        <f t="shared" si="0"/>
        <v>0.50467289719626163</v>
      </c>
    </row>
    <row r="35" spans="1:5" x14ac:dyDescent="0.25">
      <c r="A35" s="34" t="s">
        <v>48</v>
      </c>
      <c r="B35" s="29" t="s">
        <v>49</v>
      </c>
      <c r="C35" s="29">
        <v>609</v>
      </c>
      <c r="D35" s="29">
        <v>430</v>
      </c>
      <c r="E35" s="31">
        <f t="shared" si="0"/>
        <v>0.70607553366174058</v>
      </c>
    </row>
    <row r="36" spans="1:5" x14ac:dyDescent="0.25">
      <c r="A36" s="34" t="s">
        <v>48</v>
      </c>
      <c r="B36" s="29" t="s">
        <v>50</v>
      </c>
      <c r="C36" s="29">
        <v>1126</v>
      </c>
      <c r="D36" s="29">
        <v>615</v>
      </c>
      <c r="E36" s="31">
        <f t="shared" si="0"/>
        <v>0.54618117229129659</v>
      </c>
    </row>
    <row r="37" spans="1:5" x14ac:dyDescent="0.25">
      <c r="A37" s="34" t="s">
        <v>48</v>
      </c>
      <c r="B37" s="29" t="s">
        <v>51</v>
      </c>
      <c r="C37" s="29">
        <v>1114</v>
      </c>
      <c r="D37" s="29">
        <v>759</v>
      </c>
      <c r="E37" s="31">
        <f t="shared" si="0"/>
        <v>0.68132854578096946</v>
      </c>
    </row>
    <row r="38" spans="1:5" x14ac:dyDescent="0.25">
      <c r="A38" s="34" t="s">
        <v>48</v>
      </c>
      <c r="B38" s="29" t="s">
        <v>52</v>
      </c>
      <c r="C38" s="29">
        <v>1698</v>
      </c>
      <c r="D38" s="29">
        <v>925</v>
      </c>
      <c r="E38" s="31">
        <f t="shared" si="0"/>
        <v>0.54475853945818609</v>
      </c>
    </row>
    <row r="39" spans="1:5" x14ac:dyDescent="0.25">
      <c r="A39" s="34" t="s">
        <v>48</v>
      </c>
      <c r="B39" s="29" t="s">
        <v>53</v>
      </c>
      <c r="C39" s="29">
        <v>644</v>
      </c>
      <c r="D39" s="29">
        <v>443</v>
      </c>
      <c r="E39" s="31">
        <f t="shared" si="0"/>
        <v>0.68788819875776397</v>
      </c>
    </row>
    <row r="40" spans="1:5" x14ac:dyDescent="0.25">
      <c r="A40" s="34" t="s">
        <v>48</v>
      </c>
      <c r="B40" s="29" t="s">
        <v>54</v>
      </c>
      <c r="C40" s="29">
        <v>674</v>
      </c>
      <c r="D40" s="29">
        <v>390</v>
      </c>
      <c r="E40" s="31">
        <f t="shared" si="0"/>
        <v>0.57863501483679525</v>
      </c>
    </row>
    <row r="41" spans="1:5" x14ac:dyDescent="0.25">
      <c r="A41" s="34" t="s">
        <v>48</v>
      </c>
      <c r="B41" s="29" t="s">
        <v>55</v>
      </c>
      <c r="C41" s="29">
        <v>1228</v>
      </c>
      <c r="D41" s="29">
        <v>575</v>
      </c>
      <c r="E41" s="31">
        <f t="shared" si="0"/>
        <v>0.46824104234527686</v>
      </c>
    </row>
    <row r="42" spans="1:5" x14ac:dyDescent="0.25">
      <c r="A42" s="34" t="s">
        <v>48</v>
      </c>
      <c r="B42" s="29" t="s">
        <v>56</v>
      </c>
      <c r="C42" s="29">
        <v>580</v>
      </c>
      <c r="D42" s="29">
        <v>316</v>
      </c>
      <c r="E42" s="31">
        <f t="shared" si="0"/>
        <v>0.54482758620689653</v>
      </c>
    </row>
    <row r="43" spans="1:5" x14ac:dyDescent="0.25">
      <c r="A43" s="34" t="s">
        <v>48</v>
      </c>
      <c r="B43" s="29" t="s">
        <v>57</v>
      </c>
      <c r="C43" s="29">
        <v>1336</v>
      </c>
      <c r="D43" s="29">
        <v>805</v>
      </c>
      <c r="E43" s="31">
        <f t="shared" si="0"/>
        <v>0.60254491017964074</v>
      </c>
    </row>
    <row r="44" spans="1:5" x14ac:dyDescent="0.25">
      <c r="A44" s="34" t="s">
        <v>48</v>
      </c>
      <c r="B44" s="29" t="s">
        <v>58</v>
      </c>
      <c r="C44" s="29">
        <v>349</v>
      </c>
      <c r="D44" s="29">
        <v>194</v>
      </c>
      <c r="E44" s="31">
        <f t="shared" si="0"/>
        <v>0.55587392550143266</v>
      </c>
    </row>
    <row r="45" spans="1:5" x14ac:dyDescent="0.25">
      <c r="A45" s="34" t="s">
        <v>48</v>
      </c>
      <c r="B45" s="29" t="s">
        <v>59</v>
      </c>
      <c r="C45" s="29">
        <v>157</v>
      </c>
      <c r="D45" s="29">
        <v>78</v>
      </c>
      <c r="E45" s="31">
        <f t="shared" si="0"/>
        <v>0.49681528662420382</v>
      </c>
    </row>
    <row r="46" spans="1:5" x14ac:dyDescent="0.25">
      <c r="A46" s="34" t="s">
        <v>48</v>
      </c>
      <c r="B46" s="29" t="s">
        <v>60</v>
      </c>
      <c r="C46" s="29">
        <v>1282</v>
      </c>
      <c r="D46" s="29">
        <v>651</v>
      </c>
      <c r="E46" s="31">
        <f t="shared" si="0"/>
        <v>0.50780031201248055</v>
      </c>
    </row>
    <row r="47" spans="1:5" x14ac:dyDescent="0.25">
      <c r="A47" s="34" t="s">
        <v>48</v>
      </c>
      <c r="B47" s="29" t="s">
        <v>61</v>
      </c>
      <c r="C47" s="29">
        <v>974</v>
      </c>
      <c r="D47" s="29">
        <v>607</v>
      </c>
      <c r="E47" s="31">
        <f t="shared" si="0"/>
        <v>0.62320328542094461</v>
      </c>
    </row>
    <row r="48" spans="1:5" x14ac:dyDescent="0.25">
      <c r="A48" s="34" t="s">
        <v>48</v>
      </c>
      <c r="B48" s="29" t="s">
        <v>62</v>
      </c>
      <c r="C48" s="29">
        <v>1202</v>
      </c>
      <c r="D48" s="29">
        <v>874</v>
      </c>
      <c r="E48" s="31">
        <f t="shared" si="0"/>
        <v>0.72712146422628954</v>
      </c>
    </row>
    <row r="49" spans="1:5" ht="31.5" x14ac:dyDescent="0.25">
      <c r="A49" s="29"/>
      <c r="B49" s="95" t="s">
        <v>63</v>
      </c>
      <c r="C49" s="78">
        <f>SUM(C3:C48)</f>
        <v>46900</v>
      </c>
      <c r="D49" s="78">
        <f>SUM(D3:D48)</f>
        <v>27189</v>
      </c>
      <c r="E49" s="79">
        <f>D49/C49</f>
        <v>0.57972281449893392</v>
      </c>
    </row>
    <row r="50" spans="1:5" x14ac:dyDescent="0.25">
      <c r="A50" s="29"/>
      <c r="B50" s="29"/>
      <c r="C50" s="29"/>
      <c r="D50" s="29"/>
      <c r="E50" s="96">
        <f>STDEV(E3:E49)</f>
        <v>8.0927847364029568E-2</v>
      </c>
    </row>
    <row r="51" spans="1:5" x14ac:dyDescent="0.25">
      <c r="E51" t="s">
        <v>128</v>
      </c>
    </row>
  </sheetData>
  <mergeCells count="1">
    <mergeCell ref="C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C10" sqref="C10"/>
    </sheetView>
  </sheetViews>
  <sheetFormatPr defaultRowHeight="15" x14ac:dyDescent="0.25"/>
  <sheetData>
    <row r="1" spans="1:4" x14ac:dyDescent="0.25">
      <c r="A1" s="125" t="s">
        <v>83</v>
      </c>
      <c r="B1" s="125"/>
      <c r="C1" s="125"/>
      <c r="D1" s="125"/>
    </row>
    <row r="2" spans="1:4" ht="30" x14ac:dyDescent="0.25">
      <c r="A2" s="42"/>
      <c r="B2" s="43" t="s">
        <v>69</v>
      </c>
      <c r="C2" s="43" t="s">
        <v>84</v>
      </c>
      <c r="D2" s="44" t="s">
        <v>85</v>
      </c>
    </row>
    <row r="3" spans="1:4" x14ac:dyDescent="0.25">
      <c r="A3" s="37" t="s">
        <v>13</v>
      </c>
      <c r="B3" s="37">
        <v>167</v>
      </c>
      <c r="C3" s="40">
        <v>0.69169999999999998</v>
      </c>
      <c r="D3" s="38">
        <v>0.85250000000000004</v>
      </c>
    </row>
    <row r="4" spans="1:4" x14ac:dyDescent="0.25">
      <c r="A4" s="37" t="s">
        <v>22</v>
      </c>
      <c r="B4" s="37">
        <v>118</v>
      </c>
      <c r="C4" s="41">
        <v>0.7016</v>
      </c>
      <c r="D4" s="39">
        <v>0.85440000000000005</v>
      </c>
    </row>
    <row r="5" spans="1:4" x14ac:dyDescent="0.25">
      <c r="A5" s="37" t="s">
        <v>33</v>
      </c>
      <c r="B5" s="37">
        <v>172</v>
      </c>
      <c r="C5" s="41">
        <v>0.69630000000000003</v>
      </c>
      <c r="D5" s="39">
        <v>0.85019999999999996</v>
      </c>
    </row>
    <row r="6" spans="1:4" x14ac:dyDescent="0.25">
      <c r="A6" s="37" t="s">
        <v>48</v>
      </c>
      <c r="B6" s="37">
        <v>203</v>
      </c>
      <c r="C6" s="41">
        <v>0.7319</v>
      </c>
      <c r="D6" s="39">
        <v>0.86970000000000003</v>
      </c>
    </row>
    <row r="7" spans="1:4" x14ac:dyDescent="0.25">
      <c r="A7" s="45" t="s">
        <v>86</v>
      </c>
      <c r="B7" s="45">
        <f>SUM(B3:B6)</f>
        <v>660</v>
      </c>
      <c r="C7" s="46">
        <f>AVERAGE(C3:C6)</f>
        <v>0.70537499999999997</v>
      </c>
      <c r="D7" s="47">
        <f>AVERAGE(D3:D6)</f>
        <v>0.85670000000000002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I10" sqref="I10"/>
    </sheetView>
  </sheetViews>
  <sheetFormatPr defaultRowHeight="15" x14ac:dyDescent="0.25"/>
  <cols>
    <col min="2" max="2" width="11.85546875" customWidth="1"/>
  </cols>
  <sheetData>
    <row r="1" spans="1:5" x14ac:dyDescent="0.25">
      <c r="A1" s="49"/>
      <c r="B1" s="126" t="s">
        <v>87</v>
      </c>
      <c r="C1" s="126"/>
      <c r="D1" s="126"/>
      <c r="E1" s="126"/>
    </row>
    <row r="2" spans="1:5" ht="46.5" customHeight="1" x14ac:dyDescent="0.25">
      <c r="A2" s="49"/>
      <c r="B2" s="56" t="s">
        <v>6</v>
      </c>
      <c r="C2" s="57" t="s">
        <v>88</v>
      </c>
      <c r="D2" s="58" t="s">
        <v>89</v>
      </c>
      <c r="E2" s="58" t="s">
        <v>90</v>
      </c>
    </row>
    <row r="3" spans="1:5" x14ac:dyDescent="0.25">
      <c r="A3" s="54" t="s">
        <v>13</v>
      </c>
      <c r="B3" s="48" t="s">
        <v>14</v>
      </c>
      <c r="C3" s="50">
        <v>745</v>
      </c>
      <c r="D3" s="50">
        <v>583</v>
      </c>
      <c r="E3" s="51">
        <f>D3/C3</f>
        <v>0.78255033557046982</v>
      </c>
    </row>
    <row r="4" spans="1:5" x14ac:dyDescent="0.25">
      <c r="A4" s="54" t="s">
        <v>13</v>
      </c>
      <c r="B4" s="50" t="s">
        <v>15</v>
      </c>
      <c r="C4" s="50">
        <v>567</v>
      </c>
      <c r="D4" s="50">
        <v>353</v>
      </c>
      <c r="E4" s="51">
        <f t="shared" ref="E4:E49" si="0">D4/C4</f>
        <v>0.62257495590828926</v>
      </c>
    </row>
    <row r="5" spans="1:5" s="48" customFormat="1" x14ac:dyDescent="0.25">
      <c r="A5" s="54" t="s">
        <v>13</v>
      </c>
      <c r="B5" s="50" t="s">
        <v>16</v>
      </c>
      <c r="C5" s="50">
        <v>739</v>
      </c>
      <c r="D5" s="50">
        <v>498</v>
      </c>
      <c r="E5" s="51">
        <f t="shared" si="0"/>
        <v>0.67388362652232747</v>
      </c>
    </row>
    <row r="6" spans="1:5" s="48" customFormat="1" x14ac:dyDescent="0.25">
      <c r="A6" s="54" t="s">
        <v>13</v>
      </c>
      <c r="B6" s="50" t="s">
        <v>17</v>
      </c>
      <c r="C6" s="50">
        <v>670</v>
      </c>
      <c r="D6" s="50">
        <v>539</v>
      </c>
      <c r="E6" s="51">
        <f t="shared" si="0"/>
        <v>0.80447761194029854</v>
      </c>
    </row>
    <row r="7" spans="1:5" s="48" customFormat="1" x14ac:dyDescent="0.25">
      <c r="A7" s="54" t="s">
        <v>13</v>
      </c>
      <c r="B7" s="50" t="s">
        <v>18</v>
      </c>
      <c r="C7" s="50">
        <v>662</v>
      </c>
      <c r="D7" s="50">
        <v>505</v>
      </c>
      <c r="E7" s="51">
        <f t="shared" si="0"/>
        <v>0.76283987915407858</v>
      </c>
    </row>
    <row r="8" spans="1:5" x14ac:dyDescent="0.25">
      <c r="A8" s="54" t="s">
        <v>13</v>
      </c>
      <c r="B8" s="50" t="s">
        <v>19</v>
      </c>
      <c r="C8" s="72">
        <v>1045</v>
      </c>
      <c r="D8" s="72">
        <v>804</v>
      </c>
      <c r="E8" s="51">
        <f t="shared" si="0"/>
        <v>0.76937799043062205</v>
      </c>
    </row>
    <row r="9" spans="1:5" x14ac:dyDescent="0.25">
      <c r="A9" s="54" t="s">
        <v>13</v>
      </c>
      <c r="B9" s="59" t="s">
        <v>20</v>
      </c>
      <c r="C9" s="72">
        <v>940</v>
      </c>
      <c r="D9" s="72">
        <v>701</v>
      </c>
      <c r="E9" s="51">
        <f t="shared" si="0"/>
        <v>0.74574468085106382</v>
      </c>
    </row>
    <row r="10" spans="1:5" x14ac:dyDescent="0.25">
      <c r="A10" s="54" t="s">
        <v>13</v>
      </c>
      <c r="B10" s="50" t="s">
        <v>21</v>
      </c>
      <c r="C10" s="72">
        <v>1106</v>
      </c>
      <c r="D10" s="72">
        <v>697</v>
      </c>
      <c r="E10" s="51">
        <f t="shared" si="0"/>
        <v>0.63019891500904157</v>
      </c>
    </row>
    <row r="11" spans="1:5" x14ac:dyDescent="0.25">
      <c r="A11" s="55" t="s">
        <v>22</v>
      </c>
      <c r="B11" s="50" t="s">
        <v>23</v>
      </c>
      <c r="C11" s="50">
        <v>599</v>
      </c>
      <c r="D11" s="50">
        <v>451</v>
      </c>
      <c r="E11" s="51">
        <f t="shared" si="0"/>
        <v>0.75292153589315525</v>
      </c>
    </row>
    <row r="12" spans="1:5" x14ac:dyDescent="0.25">
      <c r="A12" s="55" t="s">
        <v>22</v>
      </c>
      <c r="B12" s="50" t="s">
        <v>24</v>
      </c>
      <c r="C12" s="50">
        <v>1076</v>
      </c>
      <c r="D12" s="50">
        <v>817</v>
      </c>
      <c r="E12" s="51">
        <f t="shared" si="0"/>
        <v>0.75929368029739774</v>
      </c>
    </row>
    <row r="13" spans="1:5" x14ac:dyDescent="0.25">
      <c r="A13" s="55" t="s">
        <v>22</v>
      </c>
      <c r="B13" s="50" t="s">
        <v>25</v>
      </c>
      <c r="C13" s="50">
        <v>583</v>
      </c>
      <c r="D13" s="50">
        <v>413</v>
      </c>
      <c r="E13" s="51">
        <f t="shared" si="0"/>
        <v>0.70840480274442541</v>
      </c>
    </row>
    <row r="14" spans="1:5" x14ac:dyDescent="0.25">
      <c r="A14" s="55" t="s">
        <v>22</v>
      </c>
      <c r="B14" s="50" t="s">
        <v>26</v>
      </c>
      <c r="C14" s="72">
        <v>813</v>
      </c>
      <c r="D14" s="72">
        <v>659</v>
      </c>
      <c r="E14" s="51">
        <f t="shared" si="0"/>
        <v>0.81057810578105782</v>
      </c>
    </row>
    <row r="15" spans="1:5" x14ac:dyDescent="0.25">
      <c r="A15" s="55" t="s">
        <v>22</v>
      </c>
      <c r="B15" s="48" t="s">
        <v>27</v>
      </c>
      <c r="C15" s="72">
        <v>1066</v>
      </c>
      <c r="D15" s="72">
        <v>830</v>
      </c>
      <c r="E15" s="51">
        <f t="shared" si="0"/>
        <v>0.77861163227016883</v>
      </c>
    </row>
    <row r="16" spans="1:5" x14ac:dyDescent="0.25">
      <c r="A16" s="55" t="s">
        <v>22</v>
      </c>
      <c r="B16" s="50" t="s">
        <v>28</v>
      </c>
      <c r="C16" s="72">
        <v>199</v>
      </c>
      <c r="D16" s="72">
        <v>89</v>
      </c>
      <c r="E16" s="51">
        <f t="shared" si="0"/>
        <v>0.44723618090452261</v>
      </c>
    </row>
    <row r="17" spans="1:5" x14ac:dyDescent="0.25">
      <c r="A17" s="55" t="s">
        <v>22</v>
      </c>
      <c r="B17" s="50" t="s">
        <v>29</v>
      </c>
      <c r="C17" s="72">
        <v>1086</v>
      </c>
      <c r="D17" s="72">
        <v>766</v>
      </c>
      <c r="E17" s="51">
        <f t="shared" si="0"/>
        <v>0.70534069981583791</v>
      </c>
    </row>
    <row r="18" spans="1:5" x14ac:dyDescent="0.25">
      <c r="A18" s="55" t="s">
        <v>22</v>
      </c>
      <c r="B18" s="50" t="s">
        <v>30</v>
      </c>
      <c r="C18" s="72">
        <v>565</v>
      </c>
      <c r="D18" s="72">
        <v>408</v>
      </c>
      <c r="E18" s="51">
        <f t="shared" si="0"/>
        <v>0.72212389380530972</v>
      </c>
    </row>
    <row r="19" spans="1:5" x14ac:dyDescent="0.25">
      <c r="A19" s="55" t="s">
        <v>22</v>
      </c>
      <c r="B19" s="50" t="s">
        <v>31</v>
      </c>
      <c r="C19" s="72">
        <v>556</v>
      </c>
      <c r="D19" s="72">
        <v>449</v>
      </c>
      <c r="E19" s="51">
        <f t="shared" si="0"/>
        <v>0.80755395683453235</v>
      </c>
    </row>
    <row r="20" spans="1:5" x14ac:dyDescent="0.25">
      <c r="A20" s="55" t="s">
        <v>22</v>
      </c>
      <c r="B20" s="50" t="s">
        <v>32</v>
      </c>
      <c r="C20" s="72">
        <v>477</v>
      </c>
      <c r="D20" s="72">
        <v>292</v>
      </c>
      <c r="E20" s="51">
        <f t="shared" si="0"/>
        <v>0.61215932914046123</v>
      </c>
    </row>
    <row r="21" spans="1:5" x14ac:dyDescent="0.25">
      <c r="A21" s="52" t="s">
        <v>33</v>
      </c>
      <c r="B21" s="50" t="s">
        <v>34</v>
      </c>
      <c r="C21" s="50">
        <v>534</v>
      </c>
      <c r="D21" s="50">
        <v>330</v>
      </c>
      <c r="E21" s="51">
        <f t="shared" si="0"/>
        <v>0.6179775280898876</v>
      </c>
    </row>
    <row r="22" spans="1:5" x14ac:dyDescent="0.25">
      <c r="A22" s="52" t="s">
        <v>33</v>
      </c>
      <c r="B22" s="50" t="s">
        <v>35</v>
      </c>
      <c r="C22" s="72">
        <v>1520</v>
      </c>
      <c r="D22" s="72">
        <v>989</v>
      </c>
      <c r="E22" s="51">
        <f t="shared" si="0"/>
        <v>0.6506578947368421</v>
      </c>
    </row>
    <row r="23" spans="1:5" x14ac:dyDescent="0.25">
      <c r="A23" s="52" t="s">
        <v>33</v>
      </c>
      <c r="B23" s="48" t="s">
        <v>36</v>
      </c>
      <c r="C23" s="72">
        <v>379</v>
      </c>
      <c r="D23" s="72">
        <v>280</v>
      </c>
      <c r="E23" s="51">
        <f t="shared" si="0"/>
        <v>0.73878627968337729</v>
      </c>
    </row>
    <row r="24" spans="1:5" ht="17.25" customHeight="1" x14ac:dyDescent="0.25">
      <c r="A24" s="52" t="s">
        <v>33</v>
      </c>
      <c r="B24" s="50" t="s">
        <v>37</v>
      </c>
      <c r="C24" s="72">
        <v>810</v>
      </c>
      <c r="D24" s="72">
        <v>474</v>
      </c>
      <c r="E24" s="51">
        <f t="shared" si="0"/>
        <v>0.58518518518518514</v>
      </c>
    </row>
    <row r="25" spans="1:5" x14ac:dyDescent="0.25">
      <c r="A25" s="52" t="s">
        <v>33</v>
      </c>
      <c r="B25" s="50" t="s">
        <v>38</v>
      </c>
      <c r="C25" s="72">
        <v>1285</v>
      </c>
      <c r="D25" s="72">
        <v>851</v>
      </c>
      <c r="E25" s="51">
        <f t="shared" si="0"/>
        <v>0.66225680933852138</v>
      </c>
    </row>
    <row r="26" spans="1:5" x14ac:dyDescent="0.25">
      <c r="A26" s="52" t="s">
        <v>33</v>
      </c>
      <c r="B26" s="50" t="s">
        <v>39</v>
      </c>
      <c r="C26" s="72">
        <v>759</v>
      </c>
      <c r="D26" s="72">
        <v>509</v>
      </c>
      <c r="E26" s="51">
        <f t="shared" si="0"/>
        <v>0.67061923583662719</v>
      </c>
    </row>
    <row r="27" spans="1:5" x14ac:dyDescent="0.25">
      <c r="A27" s="52" t="s">
        <v>33</v>
      </c>
      <c r="B27" s="50" t="s">
        <v>40</v>
      </c>
      <c r="C27" s="72">
        <v>283</v>
      </c>
      <c r="D27" s="72">
        <v>231</v>
      </c>
      <c r="E27" s="51">
        <f t="shared" si="0"/>
        <v>0.81625441696113077</v>
      </c>
    </row>
    <row r="28" spans="1:5" ht="15.75" customHeight="1" x14ac:dyDescent="0.25">
      <c r="A28" s="52" t="s">
        <v>33</v>
      </c>
      <c r="B28" s="59" t="s">
        <v>41</v>
      </c>
      <c r="C28" s="72">
        <v>480</v>
      </c>
      <c r="D28" s="72">
        <v>388</v>
      </c>
      <c r="E28" s="51">
        <f t="shared" si="0"/>
        <v>0.80833333333333335</v>
      </c>
    </row>
    <row r="29" spans="1:5" x14ac:dyDescent="0.25">
      <c r="A29" s="52" t="s">
        <v>33</v>
      </c>
      <c r="B29" s="50" t="s">
        <v>42</v>
      </c>
      <c r="C29" s="72">
        <v>653</v>
      </c>
      <c r="D29" s="72">
        <v>503</v>
      </c>
      <c r="E29" s="51">
        <f t="shared" si="0"/>
        <v>0.7702909647779479</v>
      </c>
    </row>
    <row r="30" spans="1:5" x14ac:dyDescent="0.25">
      <c r="A30" s="52" t="s">
        <v>33</v>
      </c>
      <c r="B30" s="50" t="s">
        <v>43</v>
      </c>
      <c r="C30" s="72">
        <v>1068</v>
      </c>
      <c r="D30" s="72">
        <v>799</v>
      </c>
      <c r="E30" s="51">
        <f t="shared" si="0"/>
        <v>0.74812734082397003</v>
      </c>
    </row>
    <row r="31" spans="1:5" x14ac:dyDescent="0.25">
      <c r="A31" s="52" t="s">
        <v>33</v>
      </c>
      <c r="B31" s="50" t="s">
        <v>44</v>
      </c>
      <c r="C31" s="72">
        <v>1351</v>
      </c>
      <c r="D31" s="72">
        <v>845</v>
      </c>
      <c r="E31" s="51">
        <f t="shared" si="0"/>
        <v>0.62546262028127309</v>
      </c>
    </row>
    <row r="32" spans="1:5" x14ac:dyDescent="0.25">
      <c r="A32" s="52" t="s">
        <v>33</v>
      </c>
      <c r="B32" s="50" t="s">
        <v>45</v>
      </c>
      <c r="C32" s="72">
        <v>795</v>
      </c>
      <c r="D32" s="72">
        <v>517</v>
      </c>
      <c r="E32" s="51">
        <f t="shared" si="0"/>
        <v>0.650314465408805</v>
      </c>
    </row>
    <row r="33" spans="1:5" x14ac:dyDescent="0.25">
      <c r="A33" s="52" t="s">
        <v>33</v>
      </c>
      <c r="B33" s="50" t="s">
        <v>46</v>
      </c>
      <c r="C33" s="72">
        <v>1104</v>
      </c>
      <c r="D33" s="72">
        <v>615</v>
      </c>
      <c r="E33" s="51">
        <f t="shared" si="0"/>
        <v>0.55706521739130432</v>
      </c>
    </row>
    <row r="34" spans="1:5" ht="16.5" customHeight="1" x14ac:dyDescent="0.25">
      <c r="A34" s="52" t="s">
        <v>33</v>
      </c>
      <c r="B34" s="50" t="s">
        <v>47</v>
      </c>
      <c r="C34" s="72">
        <v>516</v>
      </c>
      <c r="D34" s="72">
        <v>390</v>
      </c>
      <c r="E34" s="51">
        <f t="shared" si="0"/>
        <v>0.7558139534883721</v>
      </c>
    </row>
    <row r="35" spans="1:5" x14ac:dyDescent="0.25">
      <c r="A35" s="53" t="s">
        <v>48</v>
      </c>
      <c r="B35" s="48" t="s">
        <v>49</v>
      </c>
      <c r="C35" s="50">
        <v>541</v>
      </c>
      <c r="D35" s="50">
        <v>420</v>
      </c>
      <c r="E35" s="51">
        <f t="shared" si="0"/>
        <v>0.77634011090573007</v>
      </c>
    </row>
    <row r="36" spans="1:5" x14ac:dyDescent="0.25">
      <c r="A36" s="53" t="s">
        <v>48</v>
      </c>
      <c r="B36" s="48" t="s">
        <v>50</v>
      </c>
      <c r="C36" s="50">
        <v>728</v>
      </c>
      <c r="D36" s="50">
        <v>560</v>
      </c>
      <c r="E36" s="51">
        <f t="shared" si="0"/>
        <v>0.76923076923076927</v>
      </c>
    </row>
    <row r="37" spans="1:5" x14ac:dyDescent="0.25">
      <c r="A37" s="53" t="s">
        <v>48</v>
      </c>
      <c r="B37" s="59" t="s">
        <v>91</v>
      </c>
      <c r="C37" s="50">
        <v>859</v>
      </c>
      <c r="D37" s="50">
        <v>540</v>
      </c>
      <c r="E37" s="51">
        <f t="shared" si="0"/>
        <v>0.62863795110593712</v>
      </c>
    </row>
    <row r="38" spans="1:5" x14ac:dyDescent="0.25">
      <c r="A38" s="53" t="s">
        <v>48</v>
      </c>
      <c r="B38" s="50" t="s">
        <v>52</v>
      </c>
      <c r="C38" s="50">
        <v>1224</v>
      </c>
      <c r="D38" s="50">
        <v>729</v>
      </c>
      <c r="E38" s="51">
        <f t="shared" si="0"/>
        <v>0.59558823529411764</v>
      </c>
    </row>
    <row r="39" spans="1:5" x14ac:dyDescent="0.25">
      <c r="A39" s="53" t="s">
        <v>48</v>
      </c>
      <c r="B39" s="50" t="s">
        <v>53</v>
      </c>
      <c r="C39" s="50">
        <v>560</v>
      </c>
      <c r="D39" s="50">
        <v>379</v>
      </c>
      <c r="E39" s="51">
        <f t="shared" si="0"/>
        <v>0.67678571428571432</v>
      </c>
    </row>
    <row r="40" spans="1:5" x14ac:dyDescent="0.25">
      <c r="A40" s="53" t="s">
        <v>48</v>
      </c>
      <c r="B40" s="50" t="s">
        <v>54</v>
      </c>
      <c r="C40" s="50">
        <v>521</v>
      </c>
      <c r="D40" s="50">
        <v>354</v>
      </c>
      <c r="E40" s="51">
        <f t="shared" si="0"/>
        <v>0.67946257197696736</v>
      </c>
    </row>
    <row r="41" spans="1:5" x14ac:dyDescent="0.25">
      <c r="A41" s="53" t="s">
        <v>48</v>
      </c>
      <c r="B41" s="50" t="s">
        <v>55</v>
      </c>
      <c r="C41" s="50">
        <v>848</v>
      </c>
      <c r="D41" s="50">
        <v>656</v>
      </c>
      <c r="E41" s="51">
        <f t="shared" si="0"/>
        <v>0.77358490566037741</v>
      </c>
    </row>
    <row r="42" spans="1:5" ht="17.25" customHeight="1" x14ac:dyDescent="0.25">
      <c r="A42" s="53" t="s">
        <v>48</v>
      </c>
      <c r="B42" s="50" t="s">
        <v>56</v>
      </c>
      <c r="C42" s="50">
        <v>472</v>
      </c>
      <c r="D42" s="50">
        <v>353</v>
      </c>
      <c r="E42" s="51">
        <f t="shared" si="0"/>
        <v>0.7478813559322034</v>
      </c>
    </row>
    <row r="43" spans="1:5" x14ac:dyDescent="0.25">
      <c r="A43" s="53" t="s">
        <v>48</v>
      </c>
      <c r="B43" s="50" t="s">
        <v>57</v>
      </c>
      <c r="C43" s="50">
        <v>1236</v>
      </c>
      <c r="D43" s="50">
        <v>765</v>
      </c>
      <c r="E43" s="51">
        <f t="shared" si="0"/>
        <v>0.6189320388349514</v>
      </c>
    </row>
    <row r="44" spans="1:5" x14ac:dyDescent="0.25">
      <c r="A44" s="53" t="s">
        <v>48</v>
      </c>
      <c r="B44" s="50" t="s">
        <v>58</v>
      </c>
      <c r="C44" s="72">
        <v>442</v>
      </c>
      <c r="D44" s="72">
        <v>319</v>
      </c>
      <c r="E44" s="51">
        <f t="shared" si="0"/>
        <v>0.72171945701357465</v>
      </c>
    </row>
    <row r="45" spans="1:5" ht="15.75" customHeight="1" x14ac:dyDescent="0.25">
      <c r="A45" s="53" t="s">
        <v>48</v>
      </c>
      <c r="B45" s="50" t="s">
        <v>59</v>
      </c>
      <c r="C45" s="72">
        <v>216</v>
      </c>
      <c r="D45" s="72">
        <v>162</v>
      </c>
      <c r="E45" s="51">
        <f t="shared" si="0"/>
        <v>0.75</v>
      </c>
    </row>
    <row r="46" spans="1:5" x14ac:dyDescent="0.25">
      <c r="A46" s="53" t="s">
        <v>48</v>
      </c>
      <c r="B46" s="50" t="s">
        <v>60</v>
      </c>
      <c r="C46" s="72">
        <v>991</v>
      </c>
      <c r="D46" s="72">
        <v>680</v>
      </c>
      <c r="E46" s="51">
        <f t="shared" si="0"/>
        <v>0.68617558022199798</v>
      </c>
    </row>
    <row r="47" spans="1:5" x14ac:dyDescent="0.25">
      <c r="A47" s="53" t="s">
        <v>48</v>
      </c>
      <c r="B47" s="50" t="s">
        <v>61</v>
      </c>
      <c r="C47" s="72">
        <v>772</v>
      </c>
      <c r="D47" s="72">
        <v>453</v>
      </c>
      <c r="E47" s="51">
        <f t="shared" si="0"/>
        <v>0.58678756476683935</v>
      </c>
    </row>
    <row r="48" spans="1:5" x14ac:dyDescent="0.25">
      <c r="A48" s="53" t="s">
        <v>48</v>
      </c>
      <c r="B48" s="50" t="s">
        <v>62</v>
      </c>
      <c r="C48" s="72">
        <v>902</v>
      </c>
      <c r="D48" s="72">
        <v>478</v>
      </c>
      <c r="E48" s="51">
        <f t="shared" si="0"/>
        <v>0.52993348115299332</v>
      </c>
    </row>
    <row r="49" spans="1:5" x14ac:dyDescent="0.25">
      <c r="A49" s="48"/>
      <c r="B49" s="78" t="s">
        <v>63</v>
      </c>
      <c r="C49" s="78">
        <f>SUM(C3:C48)</f>
        <v>35343</v>
      </c>
      <c r="D49" s="78">
        <f>SUM(D3:D48)</f>
        <v>24423</v>
      </c>
      <c r="E49" s="97">
        <f t="shared" si="0"/>
        <v>0.69102792632204402</v>
      </c>
    </row>
    <row r="50" spans="1:5" x14ac:dyDescent="0.25">
      <c r="A50" s="48"/>
      <c r="B50" s="48"/>
      <c r="C50" s="48"/>
      <c r="D50" s="48"/>
      <c r="E50" s="51">
        <f>STDEV(E3:E48)</f>
        <v>8.5029206725087306E-2</v>
      </c>
    </row>
    <row r="51" spans="1:5" x14ac:dyDescent="0.25">
      <c r="A51" s="48"/>
      <c r="B51" s="48"/>
      <c r="C51" s="48"/>
      <c r="D51" s="48"/>
      <c r="E51" s="51" t="s">
        <v>128</v>
      </c>
    </row>
    <row r="52" spans="1:5" x14ac:dyDescent="0.25">
      <c r="A52" s="48"/>
      <c r="B52" s="48"/>
      <c r="C52" s="48"/>
      <c r="D52" s="48"/>
      <c r="E52" s="51"/>
    </row>
    <row r="53" spans="1:5" x14ac:dyDescent="0.25">
      <c r="A53" s="48"/>
      <c r="B53" s="48"/>
      <c r="C53" s="48"/>
      <c r="D53" s="48"/>
      <c r="E53" s="51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workbookViewId="0">
      <selection activeCell="Q30" sqref="Q30:S30"/>
    </sheetView>
  </sheetViews>
  <sheetFormatPr defaultRowHeight="15" x14ac:dyDescent="0.25"/>
  <cols>
    <col min="5" max="5" width="9.140625" style="66"/>
    <col min="10" max="10" width="9.140625" style="66"/>
  </cols>
  <sheetData>
    <row r="1" spans="1:20" x14ac:dyDescent="0.25">
      <c r="A1" s="61"/>
      <c r="B1" s="128" t="s">
        <v>13</v>
      </c>
      <c r="C1" s="128"/>
      <c r="D1" s="128"/>
      <c r="E1" s="98"/>
      <c r="F1" s="61"/>
      <c r="G1" s="130" t="s">
        <v>22</v>
      </c>
      <c r="H1" s="130"/>
      <c r="I1" s="130"/>
      <c r="J1" s="98"/>
      <c r="K1" s="61"/>
      <c r="L1" s="127" t="s">
        <v>33</v>
      </c>
      <c r="M1" s="127"/>
      <c r="N1" s="127"/>
      <c r="O1" s="61"/>
      <c r="P1" s="61"/>
      <c r="Q1" s="129" t="s">
        <v>48</v>
      </c>
      <c r="R1" s="129"/>
      <c r="S1" s="129"/>
      <c r="T1" s="61"/>
    </row>
    <row r="2" spans="1:20" ht="30" x14ac:dyDescent="0.25">
      <c r="A2" s="63" t="s">
        <v>95</v>
      </c>
      <c r="B2" s="62" t="s">
        <v>88</v>
      </c>
      <c r="C2" s="60" t="s">
        <v>92</v>
      </c>
      <c r="D2" s="62" t="s">
        <v>93</v>
      </c>
      <c r="E2" s="68"/>
      <c r="F2" s="61"/>
      <c r="G2" s="62" t="s">
        <v>88</v>
      </c>
      <c r="H2" s="60" t="s">
        <v>92</v>
      </c>
      <c r="I2" s="62" t="s">
        <v>93</v>
      </c>
      <c r="J2" s="68"/>
      <c r="K2" s="61"/>
      <c r="L2" s="62" t="s">
        <v>88</v>
      </c>
      <c r="M2" s="60" t="s">
        <v>92</v>
      </c>
      <c r="N2" s="62" t="s">
        <v>93</v>
      </c>
      <c r="O2" s="61"/>
      <c r="P2" s="61"/>
      <c r="Q2" s="62" t="s">
        <v>88</v>
      </c>
      <c r="R2" s="60" t="s">
        <v>92</v>
      </c>
      <c r="S2" s="62" t="s">
        <v>93</v>
      </c>
      <c r="T2" s="61"/>
    </row>
    <row r="3" spans="1:20" x14ac:dyDescent="0.25">
      <c r="A3" s="61" t="s">
        <v>21</v>
      </c>
      <c r="B3" s="61">
        <v>1106</v>
      </c>
      <c r="C3" s="61"/>
      <c r="D3" s="61"/>
      <c r="F3" s="61"/>
      <c r="G3" s="61"/>
      <c r="H3" s="61"/>
      <c r="I3" s="61"/>
      <c r="K3" s="65" t="s">
        <v>94</v>
      </c>
      <c r="L3" s="61"/>
      <c r="M3" s="61"/>
      <c r="N3" s="61"/>
      <c r="O3" s="61"/>
      <c r="P3" s="61"/>
      <c r="Q3" s="61"/>
      <c r="R3" s="61"/>
      <c r="S3" s="61"/>
      <c r="T3" s="61"/>
    </row>
    <row r="4" spans="1:20" x14ac:dyDescent="0.25">
      <c r="A4" s="61" t="s">
        <v>18</v>
      </c>
      <c r="B4" s="61">
        <v>662</v>
      </c>
      <c r="C4" s="61"/>
      <c r="D4" s="61"/>
      <c r="F4" s="61" t="s">
        <v>26</v>
      </c>
      <c r="G4" s="61">
        <v>813</v>
      </c>
      <c r="H4" s="61"/>
      <c r="I4" s="61"/>
      <c r="K4" s="61" t="s">
        <v>38</v>
      </c>
      <c r="L4" s="61">
        <v>1285</v>
      </c>
      <c r="M4" s="61"/>
      <c r="N4" s="61"/>
      <c r="O4" s="61"/>
      <c r="P4" s="61" t="s">
        <v>57</v>
      </c>
      <c r="Q4" s="61">
        <v>1236</v>
      </c>
      <c r="R4" s="61"/>
      <c r="S4" s="61"/>
      <c r="T4" s="61"/>
    </row>
    <row r="5" spans="1:20" x14ac:dyDescent="0.25">
      <c r="A5" s="61"/>
      <c r="B5" s="62">
        <f>SUM(B3:B4)</f>
        <v>1768</v>
      </c>
      <c r="C5" s="62">
        <v>1374</v>
      </c>
      <c r="D5" s="64">
        <f>C5/B5</f>
        <v>0.77714932126696834</v>
      </c>
      <c r="E5" s="64"/>
      <c r="F5" s="61" t="s">
        <v>31</v>
      </c>
      <c r="G5" s="61">
        <v>556</v>
      </c>
      <c r="H5" s="61"/>
      <c r="I5" s="61"/>
      <c r="J5" s="64"/>
      <c r="K5" s="61" t="s">
        <v>47</v>
      </c>
      <c r="L5" s="61">
        <v>516</v>
      </c>
      <c r="M5" s="61"/>
      <c r="N5" s="61"/>
      <c r="O5" s="61"/>
      <c r="P5" s="61" t="s">
        <v>56</v>
      </c>
      <c r="Q5" s="61">
        <v>472</v>
      </c>
      <c r="R5" s="61"/>
      <c r="S5" s="61"/>
      <c r="T5" s="61"/>
    </row>
    <row r="6" spans="1:20" x14ac:dyDescent="0.25">
      <c r="A6" s="61"/>
      <c r="B6" s="61"/>
      <c r="C6" s="61"/>
      <c r="D6" s="61"/>
      <c r="F6" s="61"/>
      <c r="G6" s="62">
        <f>SUM(G4:G5)</f>
        <v>1369</v>
      </c>
      <c r="H6" s="62">
        <v>1164</v>
      </c>
      <c r="I6" s="64">
        <f>H6/G6</f>
        <v>0.85025566106647188</v>
      </c>
      <c r="K6" s="61"/>
      <c r="L6" s="62">
        <f>SUM(L4:L5)</f>
        <v>1801</v>
      </c>
      <c r="M6" s="62">
        <v>1295</v>
      </c>
      <c r="N6" s="64">
        <f>M6/L6</f>
        <v>0.7190449750138812</v>
      </c>
      <c r="O6" s="61"/>
      <c r="P6" s="61"/>
      <c r="Q6" s="62">
        <f>SUM(Q4:Q5)</f>
        <v>1708</v>
      </c>
      <c r="R6" s="62">
        <v>1307</v>
      </c>
      <c r="S6" s="64">
        <f>R6/Q6</f>
        <v>0.76522248243559721</v>
      </c>
      <c r="T6" s="61"/>
    </row>
    <row r="7" spans="1:20" x14ac:dyDescent="0.25">
      <c r="A7" s="61" t="s">
        <v>15</v>
      </c>
      <c r="B7" s="61">
        <v>567</v>
      </c>
      <c r="C7" s="61"/>
      <c r="D7" s="61"/>
      <c r="F7" s="61"/>
      <c r="G7" s="61"/>
      <c r="H7" s="61"/>
      <c r="I7" s="61"/>
      <c r="K7" s="61"/>
      <c r="L7" s="62"/>
      <c r="M7" s="62"/>
      <c r="N7" s="64"/>
      <c r="O7" s="61"/>
      <c r="P7" s="61"/>
      <c r="Q7" s="61"/>
      <c r="R7" s="61"/>
      <c r="S7" s="61"/>
      <c r="T7" s="61"/>
    </row>
    <row r="8" spans="1:20" x14ac:dyDescent="0.25">
      <c r="A8" s="61" t="s">
        <v>14</v>
      </c>
      <c r="B8" s="61">
        <v>745</v>
      </c>
      <c r="C8" s="61"/>
      <c r="D8" s="61"/>
      <c r="F8" s="61" t="s">
        <v>24</v>
      </c>
      <c r="G8" s="61">
        <v>1076</v>
      </c>
      <c r="H8" s="61"/>
      <c r="I8" s="61"/>
      <c r="K8" s="61" t="s">
        <v>40</v>
      </c>
      <c r="L8" s="61">
        <v>283</v>
      </c>
      <c r="M8" s="61"/>
      <c r="N8" s="61"/>
      <c r="O8" s="61"/>
      <c r="P8" s="61" t="s">
        <v>96</v>
      </c>
      <c r="Q8" s="61">
        <v>541</v>
      </c>
      <c r="R8" s="61"/>
      <c r="S8" s="61"/>
      <c r="T8" s="61"/>
    </row>
    <row r="9" spans="1:20" x14ac:dyDescent="0.25">
      <c r="A9" s="61"/>
      <c r="B9" s="62">
        <f>SUM(B7:B8)</f>
        <v>1312</v>
      </c>
      <c r="C9" s="62">
        <v>1025</v>
      </c>
      <c r="D9" s="64">
        <f>C9/B9</f>
        <v>0.78125</v>
      </c>
      <c r="E9" s="64"/>
      <c r="F9" s="61" t="s">
        <v>25</v>
      </c>
      <c r="G9" s="61">
        <v>583</v>
      </c>
      <c r="H9" s="61"/>
      <c r="I9" s="61"/>
      <c r="J9" s="64"/>
      <c r="K9" s="61" t="s">
        <v>39</v>
      </c>
      <c r="L9" s="61">
        <v>759</v>
      </c>
      <c r="M9" s="61"/>
      <c r="N9" s="61"/>
      <c r="O9" s="61"/>
      <c r="P9" s="61" t="s">
        <v>61</v>
      </c>
      <c r="Q9" s="61">
        <v>772</v>
      </c>
      <c r="R9" s="61"/>
      <c r="S9" s="61"/>
      <c r="T9" s="61"/>
    </row>
    <row r="10" spans="1:20" x14ac:dyDescent="0.25">
      <c r="A10" s="63" t="s">
        <v>97</v>
      </c>
      <c r="B10" s="61"/>
      <c r="C10" s="61"/>
      <c r="D10" s="61"/>
      <c r="F10" s="61"/>
      <c r="G10" s="62">
        <f>SUM(G8:G9)</f>
        <v>1659</v>
      </c>
      <c r="H10" s="62">
        <v>1310</v>
      </c>
      <c r="I10" s="64">
        <f>H10/G10</f>
        <v>0.78963230861965039</v>
      </c>
      <c r="K10" s="61"/>
      <c r="L10" s="62">
        <f>SUM(L8:L9)</f>
        <v>1042</v>
      </c>
      <c r="M10" s="62">
        <v>832</v>
      </c>
      <c r="N10" s="64">
        <f>M10/L10</f>
        <v>0.79846449136276387</v>
      </c>
      <c r="O10" s="61"/>
      <c r="P10" s="61"/>
      <c r="Q10" s="62">
        <f>SUM(Q8:Q9)</f>
        <v>1313</v>
      </c>
      <c r="R10" s="62">
        <v>999</v>
      </c>
      <c r="S10" s="64">
        <f>R10/Q10</f>
        <v>0.76085300837776082</v>
      </c>
      <c r="T10" s="61"/>
    </row>
    <row r="11" spans="1:20" x14ac:dyDescent="0.25">
      <c r="A11" s="61" t="s">
        <v>19</v>
      </c>
      <c r="B11" s="61">
        <v>1045</v>
      </c>
      <c r="C11" s="61"/>
      <c r="D11" s="61"/>
      <c r="F11" s="61"/>
      <c r="G11" s="61"/>
      <c r="H11" s="61"/>
      <c r="I11" s="61"/>
      <c r="K11" s="61"/>
      <c r="L11" s="62"/>
      <c r="M11" s="62"/>
      <c r="N11" s="64"/>
      <c r="O11" s="61"/>
      <c r="P11" s="61"/>
      <c r="Q11" s="61"/>
      <c r="R11" s="61"/>
      <c r="S11" s="61"/>
      <c r="T11" s="61"/>
    </row>
    <row r="12" spans="1:20" x14ac:dyDescent="0.25">
      <c r="A12" s="61" t="s">
        <v>16</v>
      </c>
      <c r="B12" s="61">
        <v>739</v>
      </c>
      <c r="C12" s="61"/>
      <c r="D12" s="61"/>
      <c r="F12" s="61" t="s">
        <v>32</v>
      </c>
      <c r="G12" s="61">
        <v>477</v>
      </c>
      <c r="H12" s="61"/>
      <c r="I12" s="61"/>
      <c r="K12" s="61" t="s">
        <v>36</v>
      </c>
      <c r="L12" s="61">
        <v>379</v>
      </c>
      <c r="M12" s="61"/>
      <c r="N12" s="61"/>
      <c r="O12" s="61"/>
      <c r="P12" s="61" t="s">
        <v>60</v>
      </c>
      <c r="Q12" s="61">
        <v>991</v>
      </c>
      <c r="R12" s="61"/>
      <c r="S12" s="61"/>
      <c r="T12" s="61"/>
    </row>
    <row r="13" spans="1:20" x14ac:dyDescent="0.25">
      <c r="A13" s="61"/>
      <c r="B13" s="62">
        <f>SUM(B11:B12)</f>
        <v>1784</v>
      </c>
      <c r="C13" s="62">
        <v>1389</v>
      </c>
      <c r="D13" s="64">
        <f>C13/B13</f>
        <v>0.7785874439461884</v>
      </c>
      <c r="F13" s="61" t="s">
        <v>28</v>
      </c>
      <c r="G13" s="61">
        <v>199</v>
      </c>
      <c r="H13" s="61"/>
      <c r="I13" s="61"/>
      <c r="K13" s="61"/>
      <c r="L13" s="62">
        <v>379</v>
      </c>
      <c r="M13" s="62">
        <v>280</v>
      </c>
      <c r="N13" s="64">
        <f>M13/L13</f>
        <v>0.73878627968337729</v>
      </c>
      <c r="O13" s="61"/>
      <c r="P13" s="61" t="s">
        <v>50</v>
      </c>
      <c r="Q13" s="61">
        <v>728</v>
      </c>
      <c r="R13" s="61"/>
      <c r="S13" s="61"/>
      <c r="T13" s="61"/>
    </row>
    <row r="14" spans="1:20" x14ac:dyDescent="0.25">
      <c r="A14" s="61"/>
      <c r="B14" s="61"/>
      <c r="C14" s="61"/>
      <c r="D14" s="61"/>
      <c r="E14" s="64"/>
      <c r="F14" s="61"/>
      <c r="G14" s="62">
        <f>SUM(G12:G13)</f>
        <v>676</v>
      </c>
      <c r="H14" s="62">
        <v>401</v>
      </c>
      <c r="I14" s="64">
        <f>H14/G14</f>
        <v>0.59319526627218933</v>
      </c>
      <c r="J14" s="64"/>
      <c r="K14" s="65" t="s">
        <v>98</v>
      </c>
      <c r="L14" s="61"/>
      <c r="M14" s="61"/>
      <c r="N14" s="61"/>
      <c r="O14" s="61"/>
      <c r="P14" s="61"/>
      <c r="Q14" s="62">
        <f>SUM(Q12:Q13)</f>
        <v>1719</v>
      </c>
      <c r="R14" s="62">
        <v>1400</v>
      </c>
      <c r="S14" s="64">
        <f>R14/Q14</f>
        <v>0.81442699243746364</v>
      </c>
      <c r="T14" s="61"/>
    </row>
    <row r="15" spans="1:20" x14ac:dyDescent="0.25">
      <c r="A15" s="61" t="s">
        <v>20</v>
      </c>
      <c r="B15" s="61">
        <v>940</v>
      </c>
      <c r="C15" s="61"/>
      <c r="D15" s="61"/>
      <c r="F15" s="61"/>
      <c r="G15" s="61"/>
      <c r="H15" s="61"/>
      <c r="I15" s="61"/>
      <c r="K15" s="61" t="s">
        <v>99</v>
      </c>
      <c r="L15" s="61">
        <v>1520</v>
      </c>
      <c r="M15" s="61"/>
      <c r="N15" s="61"/>
      <c r="O15" s="61"/>
      <c r="P15" s="61"/>
      <c r="Q15" s="61"/>
      <c r="R15" s="61"/>
      <c r="S15" s="61"/>
      <c r="T15" s="61"/>
    </row>
    <row r="16" spans="1:20" x14ac:dyDescent="0.25">
      <c r="A16" s="61" t="s">
        <v>17</v>
      </c>
      <c r="B16" s="61">
        <v>670</v>
      </c>
      <c r="C16" s="61"/>
      <c r="D16" s="61"/>
      <c r="F16" s="61" t="s">
        <v>27</v>
      </c>
      <c r="G16" s="61">
        <v>1066</v>
      </c>
      <c r="H16" s="61"/>
      <c r="I16" s="61"/>
      <c r="K16" s="61" t="s">
        <v>45</v>
      </c>
      <c r="L16" s="61">
        <v>795</v>
      </c>
      <c r="M16" s="61"/>
      <c r="N16" s="61"/>
      <c r="O16" s="61"/>
      <c r="P16" s="61" t="s">
        <v>52</v>
      </c>
      <c r="Q16" s="61">
        <v>1224</v>
      </c>
      <c r="R16" s="61"/>
      <c r="S16" s="61"/>
      <c r="T16" s="61"/>
    </row>
    <row r="17" spans="1:20" x14ac:dyDescent="0.25">
      <c r="A17" s="61"/>
      <c r="B17" s="62">
        <f>SUM(B15:B16)</f>
        <v>1610</v>
      </c>
      <c r="C17" s="62">
        <v>1354</v>
      </c>
      <c r="D17" s="64">
        <f>C17/B17</f>
        <v>0.84099378881987574</v>
      </c>
      <c r="F17" s="61" t="s">
        <v>23</v>
      </c>
      <c r="G17" s="61">
        <v>599</v>
      </c>
      <c r="H17" s="61"/>
      <c r="I17" s="61"/>
      <c r="K17" s="61"/>
      <c r="L17" s="62">
        <f>SUM(L15:L16)</f>
        <v>2315</v>
      </c>
      <c r="M17" s="62">
        <v>1581</v>
      </c>
      <c r="N17" s="64">
        <f>M17/L17</f>
        <v>0.68293736501079916</v>
      </c>
      <c r="O17" s="61"/>
      <c r="P17" s="61" t="s">
        <v>91</v>
      </c>
      <c r="Q17" s="61">
        <v>859</v>
      </c>
      <c r="R17" s="61"/>
      <c r="S17" s="61"/>
      <c r="T17" s="61"/>
    </row>
    <row r="18" spans="1:20" x14ac:dyDescent="0.25">
      <c r="A18" s="61"/>
      <c r="B18" s="61"/>
      <c r="C18" s="61"/>
      <c r="D18" s="61"/>
      <c r="E18" s="64"/>
      <c r="F18" s="61"/>
      <c r="G18" s="62">
        <f>SUM(G16:G17)</f>
        <v>1665</v>
      </c>
      <c r="H18" s="62">
        <v>1342</v>
      </c>
      <c r="I18" s="64">
        <f>H18/G18</f>
        <v>0.80600600600600603</v>
      </c>
      <c r="J18" s="64"/>
      <c r="K18" s="61"/>
      <c r="L18" s="62"/>
      <c r="M18" s="61"/>
      <c r="N18" s="61"/>
      <c r="O18" s="61"/>
      <c r="P18" s="61"/>
      <c r="Q18" s="62">
        <f>SUM(Q16:Q17)</f>
        <v>2083</v>
      </c>
      <c r="R18" s="62">
        <v>1396</v>
      </c>
      <c r="S18" s="64">
        <f>R18/Q18</f>
        <v>0.67018722995679314</v>
      </c>
      <c r="T18" s="61"/>
    </row>
    <row r="19" spans="1:20" x14ac:dyDescent="0.25">
      <c r="A19" s="61"/>
      <c r="B19" s="61"/>
      <c r="C19" s="61"/>
      <c r="D19" s="61"/>
      <c r="F19" s="61"/>
      <c r="G19" s="62"/>
      <c r="H19" s="62"/>
      <c r="I19" s="64"/>
      <c r="K19" s="61" t="s">
        <v>46</v>
      </c>
      <c r="L19" s="61">
        <v>1104</v>
      </c>
      <c r="M19" s="61"/>
      <c r="N19" s="61"/>
      <c r="O19" s="61"/>
      <c r="P19" s="61"/>
      <c r="Q19" s="61"/>
      <c r="R19" s="61"/>
      <c r="S19" s="61"/>
      <c r="T19" s="61"/>
    </row>
    <row r="20" spans="1:20" x14ac:dyDescent="0.25">
      <c r="A20" s="61"/>
      <c r="B20" s="61"/>
      <c r="C20" s="61"/>
      <c r="D20" s="61"/>
      <c r="F20" s="61" t="s">
        <v>29</v>
      </c>
      <c r="G20" s="61">
        <v>1086</v>
      </c>
      <c r="H20" s="61"/>
      <c r="I20" s="71"/>
      <c r="K20" s="61" t="s">
        <v>34</v>
      </c>
      <c r="L20" s="61">
        <v>534</v>
      </c>
      <c r="M20" s="61"/>
      <c r="N20" s="61"/>
      <c r="O20" s="61"/>
      <c r="P20" s="61" t="s">
        <v>100</v>
      </c>
      <c r="Q20" s="61">
        <v>442</v>
      </c>
      <c r="R20" s="61"/>
      <c r="S20" s="61"/>
      <c r="T20" s="61"/>
    </row>
    <row r="21" spans="1:20" x14ac:dyDescent="0.25">
      <c r="A21" s="61"/>
      <c r="B21" s="61"/>
      <c r="C21" s="61"/>
      <c r="D21" s="61"/>
      <c r="F21" s="61"/>
      <c r="G21" s="62">
        <v>1086</v>
      </c>
      <c r="H21" s="62">
        <v>766</v>
      </c>
      <c r="I21" s="64">
        <f>H21/G21</f>
        <v>0.70534069981583791</v>
      </c>
      <c r="K21" s="61"/>
      <c r="L21" s="62">
        <f>SUM(L19:L20)</f>
        <v>1638</v>
      </c>
      <c r="M21" s="62">
        <v>1069</v>
      </c>
      <c r="N21" s="64">
        <f>M21/L21</f>
        <v>0.65262515262515264</v>
      </c>
      <c r="O21" s="61"/>
      <c r="P21" s="61" t="s">
        <v>101</v>
      </c>
      <c r="Q21" s="61">
        <v>216</v>
      </c>
      <c r="R21" s="61"/>
      <c r="S21" s="61"/>
      <c r="T21" s="61"/>
    </row>
    <row r="22" spans="1:20" x14ac:dyDescent="0.25">
      <c r="A22" s="61"/>
      <c r="B22" s="61"/>
      <c r="C22" s="61"/>
      <c r="D22" s="61"/>
      <c r="F22" s="66"/>
      <c r="G22" s="68"/>
      <c r="H22" s="61"/>
      <c r="I22" s="61"/>
      <c r="K22" s="65" t="s">
        <v>102</v>
      </c>
      <c r="L22" s="61"/>
      <c r="M22" s="61"/>
      <c r="N22" s="61"/>
      <c r="O22" s="61"/>
      <c r="P22" s="61"/>
      <c r="Q22" s="62">
        <f>SUM(Q20:Q21)</f>
        <v>658</v>
      </c>
      <c r="R22" s="62">
        <v>502</v>
      </c>
      <c r="S22" s="64">
        <f>R22/Q22</f>
        <v>0.76291793313069911</v>
      </c>
      <c r="T22" s="61"/>
    </row>
    <row r="23" spans="1:20" x14ac:dyDescent="0.25">
      <c r="A23" s="61"/>
      <c r="B23" s="61"/>
      <c r="C23" s="61"/>
      <c r="D23" s="61"/>
      <c r="F23" s="61" t="s">
        <v>30</v>
      </c>
      <c r="G23" s="61">
        <v>565</v>
      </c>
      <c r="H23" s="62"/>
      <c r="I23" s="64"/>
      <c r="K23" s="61" t="s">
        <v>43</v>
      </c>
      <c r="L23" s="61">
        <v>1068</v>
      </c>
      <c r="M23" s="61"/>
      <c r="N23" s="61"/>
      <c r="O23" s="61"/>
      <c r="P23" s="61"/>
      <c r="Q23" s="61"/>
      <c r="R23" s="61"/>
      <c r="S23" s="61"/>
      <c r="T23" s="61"/>
    </row>
    <row r="24" spans="1:20" x14ac:dyDescent="0.25">
      <c r="A24" s="61"/>
      <c r="B24" s="61"/>
      <c r="C24" s="61"/>
      <c r="D24" s="61"/>
      <c r="F24" s="61"/>
      <c r="G24" s="68">
        <v>565</v>
      </c>
      <c r="H24" s="68">
        <v>408</v>
      </c>
      <c r="I24" s="64">
        <f>H24/G24</f>
        <v>0.72212389380530972</v>
      </c>
      <c r="K24" s="61" t="s">
        <v>42</v>
      </c>
      <c r="L24" s="61">
        <v>653</v>
      </c>
      <c r="M24" s="61"/>
      <c r="N24" s="61"/>
      <c r="O24" s="61"/>
      <c r="P24" s="61" t="s">
        <v>62</v>
      </c>
      <c r="Q24" s="61">
        <v>902</v>
      </c>
      <c r="R24" s="61"/>
      <c r="S24" s="61"/>
      <c r="T24" s="61"/>
    </row>
    <row r="25" spans="1:20" x14ac:dyDescent="0.25">
      <c r="A25" s="61"/>
      <c r="B25" s="61"/>
      <c r="C25" s="61"/>
      <c r="D25" s="61"/>
      <c r="F25" s="61"/>
      <c r="G25" s="61"/>
      <c r="H25" s="61"/>
      <c r="I25" s="61"/>
      <c r="K25" s="61" t="s">
        <v>41</v>
      </c>
      <c r="L25" s="61">
        <v>480</v>
      </c>
      <c r="M25" s="61"/>
      <c r="N25" s="61"/>
      <c r="O25" s="61"/>
      <c r="P25" s="61" t="s">
        <v>54</v>
      </c>
      <c r="Q25" s="61">
        <v>521</v>
      </c>
      <c r="R25" s="61"/>
      <c r="S25" s="61"/>
      <c r="T25" s="61"/>
    </row>
    <row r="26" spans="1:20" x14ac:dyDescent="0.25">
      <c r="A26" s="61"/>
      <c r="B26" s="61"/>
      <c r="C26" s="61"/>
      <c r="D26" s="61"/>
      <c r="F26" s="61"/>
      <c r="G26" s="61"/>
      <c r="H26" s="61"/>
      <c r="I26" s="61"/>
      <c r="K26" s="61"/>
      <c r="L26" s="62">
        <f>SUM(L23:L25)</f>
        <v>2201</v>
      </c>
      <c r="M26" s="62">
        <v>1901</v>
      </c>
      <c r="N26" s="64">
        <f>M26/L26</f>
        <v>0.86369831894593363</v>
      </c>
      <c r="O26" s="61"/>
      <c r="P26" s="61"/>
      <c r="Q26" s="62">
        <f>SUM(Q24:Q25)</f>
        <v>1423</v>
      </c>
      <c r="R26" s="62">
        <v>981</v>
      </c>
      <c r="S26" s="64">
        <f>R26/Q26</f>
        <v>0.6893886156008433</v>
      </c>
      <c r="T26" s="61"/>
    </row>
    <row r="27" spans="1:20" x14ac:dyDescent="0.25">
      <c r="A27" s="61"/>
      <c r="B27" s="61"/>
      <c r="C27" s="61"/>
      <c r="D27" s="61"/>
      <c r="F27" s="61"/>
      <c r="G27" s="61"/>
      <c r="H27" s="61"/>
      <c r="I27" s="61"/>
      <c r="K27" s="61"/>
      <c r="L27" s="62"/>
      <c r="M27" s="62"/>
      <c r="N27" s="64"/>
      <c r="O27" s="61"/>
      <c r="P27" s="61"/>
      <c r="Q27" s="61"/>
      <c r="R27" s="61"/>
      <c r="S27" s="61"/>
      <c r="T27" s="61"/>
    </row>
    <row r="28" spans="1:20" x14ac:dyDescent="0.25">
      <c r="A28" s="61"/>
      <c r="B28" s="61"/>
      <c r="C28" s="61"/>
      <c r="D28" s="61"/>
      <c r="F28" s="61"/>
      <c r="G28" s="61"/>
      <c r="H28" s="61"/>
      <c r="I28" s="61"/>
      <c r="K28" s="61" t="s">
        <v>44</v>
      </c>
      <c r="L28" s="61">
        <v>1351</v>
      </c>
      <c r="M28" s="61"/>
      <c r="N28" s="61"/>
      <c r="O28" s="61"/>
      <c r="P28" s="61" t="s">
        <v>55</v>
      </c>
      <c r="Q28" s="61">
        <v>848</v>
      </c>
      <c r="R28" s="61"/>
      <c r="S28" s="61"/>
      <c r="T28" s="61"/>
    </row>
    <row r="29" spans="1:20" x14ac:dyDescent="0.25">
      <c r="F29" s="61"/>
      <c r="G29" s="61"/>
      <c r="H29" s="61"/>
      <c r="I29" s="61"/>
      <c r="K29" s="61" t="s">
        <v>37</v>
      </c>
      <c r="L29" s="61">
        <v>810</v>
      </c>
      <c r="M29" s="61"/>
      <c r="N29" s="61"/>
      <c r="O29" s="61"/>
      <c r="P29" s="61" t="s">
        <v>53</v>
      </c>
      <c r="Q29" s="61">
        <v>560</v>
      </c>
      <c r="R29" s="61"/>
      <c r="S29" s="61"/>
      <c r="T29" s="61"/>
    </row>
    <row r="30" spans="1:20" x14ac:dyDescent="0.25">
      <c r="F30" s="61"/>
      <c r="G30" s="61"/>
      <c r="H30" s="61"/>
      <c r="I30" s="61"/>
      <c r="K30" s="61"/>
      <c r="L30" s="62">
        <f>SUM(L28:L29)</f>
        <v>2161</v>
      </c>
      <c r="M30" s="62">
        <v>1416</v>
      </c>
      <c r="N30" s="64">
        <f>M30/L30</f>
        <v>0.65525219805645529</v>
      </c>
      <c r="O30" s="61"/>
      <c r="P30" s="61"/>
      <c r="Q30" s="62">
        <f>SUM(Q28:Q29)</f>
        <v>1408</v>
      </c>
      <c r="R30" s="62">
        <v>1080</v>
      </c>
      <c r="S30" s="64">
        <f>R30/Q30</f>
        <v>0.76704545454545459</v>
      </c>
      <c r="T30" s="61"/>
    </row>
    <row r="31" spans="1:20" x14ac:dyDescent="0.25">
      <c r="F31" s="61"/>
      <c r="G31" s="61"/>
    </row>
  </sheetData>
  <mergeCells count="4">
    <mergeCell ref="L1:N1"/>
    <mergeCell ref="B1:D1"/>
    <mergeCell ref="Q1:S1"/>
    <mergeCell ref="G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6" workbookViewId="0">
      <selection activeCell="F10" sqref="F10"/>
    </sheetView>
  </sheetViews>
  <sheetFormatPr defaultRowHeight="15" x14ac:dyDescent="0.25"/>
  <cols>
    <col min="1" max="1" width="22.5703125" customWidth="1"/>
  </cols>
  <sheetData>
    <row r="1" spans="1:4" ht="30" x14ac:dyDescent="0.25">
      <c r="A1" s="68" t="s">
        <v>103</v>
      </c>
      <c r="B1" s="74" t="s">
        <v>88</v>
      </c>
      <c r="C1" s="36" t="s">
        <v>92</v>
      </c>
      <c r="D1" s="75" t="s">
        <v>93</v>
      </c>
    </row>
    <row r="2" spans="1:4" x14ac:dyDescent="0.25">
      <c r="A2" s="69" t="s">
        <v>13</v>
      </c>
      <c r="B2" s="66"/>
      <c r="C2" s="66"/>
      <c r="D2" s="66"/>
    </row>
    <row r="3" spans="1:4" x14ac:dyDescent="0.25">
      <c r="A3" s="66" t="s">
        <v>104</v>
      </c>
      <c r="B3" s="70">
        <v>1768</v>
      </c>
      <c r="C3" s="70">
        <v>1374</v>
      </c>
      <c r="D3" s="64">
        <v>0.77714932126696834</v>
      </c>
    </row>
    <row r="4" spans="1:4" x14ac:dyDescent="0.25">
      <c r="A4" s="66" t="s">
        <v>105</v>
      </c>
      <c r="B4" s="66">
        <v>1312</v>
      </c>
      <c r="C4" s="66">
        <v>1025</v>
      </c>
      <c r="D4" s="64">
        <v>0.78125</v>
      </c>
    </row>
    <row r="5" spans="1:4" x14ac:dyDescent="0.25">
      <c r="A5" s="66" t="s">
        <v>106</v>
      </c>
      <c r="B5" s="66">
        <v>1784</v>
      </c>
      <c r="C5" s="66">
        <v>1389</v>
      </c>
      <c r="D5" s="64">
        <v>0.7785874439461884</v>
      </c>
    </row>
    <row r="6" spans="1:4" x14ac:dyDescent="0.25">
      <c r="A6" s="66" t="s">
        <v>107</v>
      </c>
      <c r="B6" s="66">
        <v>1610</v>
      </c>
      <c r="C6" s="66">
        <v>1354</v>
      </c>
      <c r="D6" s="64">
        <v>0.84099378881987574</v>
      </c>
    </row>
    <row r="7" spans="1:4" x14ac:dyDescent="0.25">
      <c r="A7" s="78" t="s">
        <v>86</v>
      </c>
      <c r="B7" s="78">
        <f>SUM(B3:B6)</f>
        <v>6474</v>
      </c>
      <c r="C7" s="78">
        <f>SUM(C3:C6)</f>
        <v>5142</v>
      </c>
      <c r="D7" s="79">
        <f t="shared" ref="D7" si="0">C7/B7</f>
        <v>0.79425393883225204</v>
      </c>
    </row>
    <row r="9" spans="1:4" x14ac:dyDescent="0.25">
      <c r="A9" s="77" t="s">
        <v>22</v>
      </c>
      <c r="B9" s="66"/>
      <c r="C9" s="66"/>
      <c r="D9" s="66"/>
    </row>
    <row r="10" spans="1:4" x14ac:dyDescent="0.25">
      <c r="A10" s="66" t="s">
        <v>108</v>
      </c>
      <c r="B10" s="66">
        <v>1369</v>
      </c>
      <c r="C10" s="66">
        <v>1164</v>
      </c>
      <c r="D10" s="71">
        <v>0.85025566106647188</v>
      </c>
    </row>
    <row r="11" spans="1:4" x14ac:dyDescent="0.25">
      <c r="A11" s="66" t="s">
        <v>109</v>
      </c>
      <c r="B11" s="66">
        <v>1659</v>
      </c>
      <c r="C11" s="66">
        <v>1310</v>
      </c>
      <c r="D11" s="71">
        <v>0.78963230861965039</v>
      </c>
    </row>
    <row r="12" spans="1:4" x14ac:dyDescent="0.25">
      <c r="A12" s="66" t="s">
        <v>110</v>
      </c>
      <c r="B12" s="66">
        <v>676</v>
      </c>
      <c r="C12" s="66">
        <v>401</v>
      </c>
      <c r="D12" s="71">
        <v>0.59319526627218933</v>
      </c>
    </row>
    <row r="13" spans="1:4" x14ac:dyDescent="0.25">
      <c r="A13" s="66" t="s">
        <v>111</v>
      </c>
      <c r="B13" s="66">
        <v>1665</v>
      </c>
      <c r="C13" s="66">
        <v>1342</v>
      </c>
      <c r="D13" s="71">
        <v>0.80600600600600603</v>
      </c>
    </row>
    <row r="14" spans="1:4" x14ac:dyDescent="0.25">
      <c r="A14" s="66" t="s">
        <v>29</v>
      </c>
      <c r="B14" s="66">
        <v>1086</v>
      </c>
      <c r="C14" s="66">
        <v>766</v>
      </c>
      <c r="D14" s="71">
        <v>0.70534069981583791</v>
      </c>
    </row>
    <row r="15" spans="1:4" x14ac:dyDescent="0.25">
      <c r="A15" s="66" t="s">
        <v>30</v>
      </c>
      <c r="B15" s="70">
        <v>565</v>
      </c>
      <c r="C15" s="70">
        <v>408</v>
      </c>
      <c r="D15" s="71">
        <v>0.72212389380530972</v>
      </c>
    </row>
    <row r="16" spans="1:4" x14ac:dyDescent="0.25">
      <c r="A16" s="78" t="s">
        <v>86</v>
      </c>
      <c r="B16" s="78">
        <f>SUM(B10:B15)</f>
        <v>7020</v>
      </c>
      <c r="C16" s="78">
        <f>SUM(C10:C15)</f>
        <v>5391</v>
      </c>
      <c r="D16" s="79">
        <f t="shared" ref="D16" si="1">C16/B16</f>
        <v>0.767948717948718</v>
      </c>
    </row>
    <row r="18" spans="1:4" x14ac:dyDescent="0.25">
      <c r="A18" s="73" t="s">
        <v>33</v>
      </c>
      <c r="B18" s="66"/>
      <c r="C18" s="66"/>
      <c r="D18" s="66"/>
    </row>
    <row r="19" spans="1:4" x14ac:dyDescent="0.25">
      <c r="A19" s="66" t="s">
        <v>112</v>
      </c>
      <c r="B19" s="66">
        <v>1801</v>
      </c>
      <c r="C19" s="66">
        <v>1295</v>
      </c>
      <c r="D19" s="71">
        <v>0.7190449750138812</v>
      </c>
    </row>
    <row r="20" spans="1:4" x14ac:dyDescent="0.25">
      <c r="A20" s="66" t="s">
        <v>113</v>
      </c>
      <c r="B20" s="66">
        <v>1042</v>
      </c>
      <c r="C20" s="66">
        <v>832</v>
      </c>
      <c r="D20" s="71">
        <v>0.79846449136276387</v>
      </c>
    </row>
    <row r="21" spans="1:4" x14ac:dyDescent="0.25">
      <c r="A21" s="66" t="s">
        <v>36</v>
      </c>
      <c r="B21" s="66">
        <v>379</v>
      </c>
      <c r="C21" s="66">
        <v>280</v>
      </c>
      <c r="D21" s="71">
        <v>0.73878627968337729</v>
      </c>
    </row>
    <row r="22" spans="1:4" x14ac:dyDescent="0.25">
      <c r="A22" s="66" t="s">
        <v>114</v>
      </c>
      <c r="B22" s="66">
        <v>2315</v>
      </c>
      <c r="C22" s="66">
        <v>1581</v>
      </c>
      <c r="D22" s="71">
        <v>0.68293736501079916</v>
      </c>
    </row>
    <row r="23" spans="1:4" x14ac:dyDescent="0.25">
      <c r="A23" s="66" t="s">
        <v>115</v>
      </c>
      <c r="B23" s="66">
        <v>1638</v>
      </c>
      <c r="C23" s="66">
        <v>1069</v>
      </c>
      <c r="D23" s="71">
        <v>0.65262515262515264</v>
      </c>
    </row>
    <row r="24" spans="1:4" ht="30" customHeight="1" x14ac:dyDescent="0.25">
      <c r="A24" s="72" t="s">
        <v>116</v>
      </c>
      <c r="B24" s="66">
        <v>2201</v>
      </c>
      <c r="C24" s="66">
        <v>1901</v>
      </c>
      <c r="D24" s="71">
        <v>0.86369831894593363</v>
      </c>
    </row>
    <row r="25" spans="1:4" x14ac:dyDescent="0.25">
      <c r="A25" s="66" t="s">
        <v>117</v>
      </c>
      <c r="B25" s="66">
        <v>2161</v>
      </c>
      <c r="C25" s="66">
        <v>1416</v>
      </c>
      <c r="D25" s="71">
        <v>0.65525219805645529</v>
      </c>
    </row>
    <row r="26" spans="1:4" x14ac:dyDescent="0.25">
      <c r="A26" s="78" t="s">
        <v>86</v>
      </c>
      <c r="B26" s="78">
        <f>SUM(B19:B25)</f>
        <v>11537</v>
      </c>
      <c r="C26" s="78">
        <f>SUM(C19:C25)</f>
        <v>8374</v>
      </c>
      <c r="D26" s="79">
        <f>C26/B26</f>
        <v>0.72583860622345497</v>
      </c>
    </row>
    <row r="28" spans="1:4" x14ac:dyDescent="0.25">
      <c r="A28" s="76" t="s">
        <v>48</v>
      </c>
      <c r="B28" s="66"/>
      <c r="C28" s="66"/>
      <c r="D28" s="66"/>
    </row>
    <row r="29" spans="1:4" x14ac:dyDescent="0.25">
      <c r="A29" s="66" t="s">
        <v>118</v>
      </c>
      <c r="B29" s="66">
        <v>1708</v>
      </c>
      <c r="C29" s="66">
        <v>1307</v>
      </c>
      <c r="D29" s="71">
        <v>0.76522248243559721</v>
      </c>
    </row>
    <row r="30" spans="1:4" x14ac:dyDescent="0.25">
      <c r="A30" s="66" t="s">
        <v>119</v>
      </c>
      <c r="B30" s="66">
        <v>1313</v>
      </c>
      <c r="C30" s="66">
        <v>999</v>
      </c>
      <c r="D30" s="71">
        <v>0.76085300837776082</v>
      </c>
    </row>
    <row r="31" spans="1:4" x14ac:dyDescent="0.25">
      <c r="A31" s="66" t="s">
        <v>120</v>
      </c>
      <c r="B31" s="66">
        <v>1719</v>
      </c>
      <c r="C31" s="66">
        <v>1400</v>
      </c>
      <c r="D31" s="71">
        <v>0.81442699243746364</v>
      </c>
    </row>
    <row r="32" spans="1:4" x14ac:dyDescent="0.25">
      <c r="A32" s="66" t="s">
        <v>121</v>
      </c>
      <c r="B32" s="66">
        <v>2083</v>
      </c>
      <c r="C32" s="66">
        <v>1396</v>
      </c>
      <c r="D32" s="71">
        <v>0.67018722995679314</v>
      </c>
    </row>
    <row r="33" spans="1:4" x14ac:dyDescent="0.25">
      <c r="A33" s="66" t="s">
        <v>122</v>
      </c>
      <c r="B33" s="66">
        <v>658</v>
      </c>
      <c r="C33" s="66">
        <v>502</v>
      </c>
      <c r="D33" s="71">
        <v>0.76291793313069911</v>
      </c>
    </row>
    <row r="34" spans="1:4" x14ac:dyDescent="0.25">
      <c r="A34" s="66" t="s">
        <v>123</v>
      </c>
      <c r="B34" s="66">
        <v>1423</v>
      </c>
      <c r="C34" s="66">
        <v>981</v>
      </c>
      <c r="D34" s="71">
        <v>0.6893886156008433</v>
      </c>
    </row>
    <row r="35" spans="1:4" x14ac:dyDescent="0.25">
      <c r="A35" s="66" t="s">
        <v>124</v>
      </c>
      <c r="B35" s="66">
        <v>1408</v>
      </c>
      <c r="C35" s="66">
        <v>1080</v>
      </c>
      <c r="D35" s="71">
        <v>0.76704545454545459</v>
      </c>
    </row>
    <row r="36" spans="1:4" x14ac:dyDescent="0.25">
      <c r="A36" s="78" t="s">
        <v>86</v>
      </c>
      <c r="B36" s="78">
        <f>SUM(B29:B35)</f>
        <v>10312</v>
      </c>
      <c r="C36" s="78">
        <f>SUM(C29:C35)</f>
        <v>7665</v>
      </c>
      <c r="D36" s="79">
        <f>C36/B36</f>
        <v>0.74330876648564781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Chronic Disease</vt:lpstr>
      <vt:lpstr>Screening</vt:lpstr>
      <vt:lpstr>Pediatric Wellness</vt:lpstr>
      <vt:lpstr>Utilization</vt:lpstr>
      <vt:lpstr>Portal Adoption Rate</vt:lpstr>
      <vt:lpstr>INR Time in Range</vt:lpstr>
      <vt:lpstr>Continuity of Care</vt:lpstr>
      <vt:lpstr>Continuity of Care per Dyad</vt:lpstr>
      <vt:lpstr>Dyad Table</vt:lpstr>
      <vt:lpstr>Patient Satisfaction</vt:lpstr>
      <vt:lpstr>Sheet11</vt:lpstr>
    </vt:vector>
  </TitlesOfParts>
  <Company>Valley Medical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2015-07-13T12:38:04Z</cp:lastPrinted>
  <dcterms:created xsi:type="dcterms:W3CDTF">2015-06-17T12:09:03Z</dcterms:created>
  <dcterms:modified xsi:type="dcterms:W3CDTF">2015-07-16T20:07:15Z</dcterms:modified>
</cp:coreProperties>
</file>