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704" firstSheet="2" activeTab="8"/>
  </bookViews>
  <sheets>
    <sheet name="Chronic Disease" sheetId="1" r:id="rId1"/>
    <sheet name="Screening" sheetId="2" r:id="rId2"/>
    <sheet name="Pediatric Wellness" sheetId="3" r:id="rId3"/>
    <sheet name="Utilization" sheetId="4" r:id="rId4"/>
    <sheet name="Portal Adoption Rate" sheetId="5" r:id="rId5"/>
    <sheet name="INR time in range" sheetId="6" r:id="rId6"/>
    <sheet name="Continuity of Care" sheetId="7" r:id="rId7"/>
    <sheet name="Dyad Table" sheetId="9" r:id="rId8"/>
    <sheet name="Patient Satisfaction" sheetId="10" r:id="rId9"/>
  </sheets>
  <definedNames>
    <definedName name="_xlnm._FilterDatabase" localSheetId="3" hidden="1">Utilization!$A$3:$G$49</definedName>
  </definedNames>
  <calcPr calcId="145621"/>
</workbook>
</file>

<file path=xl/calcChain.xml><?xml version="1.0" encoding="utf-8"?>
<calcChain xmlns="http://schemas.openxmlformats.org/spreadsheetml/2006/main">
  <c r="E52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16" i="9" l="1"/>
  <c r="C16" i="9"/>
  <c r="B16" i="9"/>
  <c r="D36" i="9"/>
  <c r="C36" i="9"/>
  <c r="B36" i="9"/>
  <c r="C7" i="9"/>
  <c r="D7" i="9" s="1"/>
  <c r="B7" i="9"/>
  <c r="E37" i="4"/>
  <c r="G37" i="4"/>
  <c r="E3" i="4"/>
  <c r="G3" i="4"/>
  <c r="E38" i="4"/>
  <c r="G38" i="4"/>
  <c r="E11" i="4"/>
  <c r="G11" i="4"/>
  <c r="E4" i="4"/>
  <c r="G4" i="4"/>
  <c r="E39" i="4"/>
  <c r="G39" i="4"/>
  <c r="E12" i="4"/>
  <c r="G12" i="4"/>
  <c r="E13" i="4"/>
  <c r="G13" i="4"/>
  <c r="E40" i="4"/>
  <c r="G40" i="4"/>
  <c r="E41" i="4"/>
  <c r="G41" i="4"/>
  <c r="E22" i="4"/>
  <c r="G22" i="4"/>
  <c r="E42" i="4"/>
  <c r="G42" i="4"/>
  <c r="E43" i="4"/>
  <c r="G43" i="4"/>
  <c r="E44" i="4"/>
  <c r="G44" i="4"/>
  <c r="E45" i="4"/>
  <c r="G45" i="4"/>
  <c r="E14" i="4"/>
  <c r="G14" i="4"/>
  <c r="E5" i="4"/>
  <c r="G5" i="4"/>
  <c r="E23" i="4"/>
  <c r="G23" i="4"/>
  <c r="E6" i="4"/>
  <c r="G6" i="4"/>
  <c r="E24" i="4"/>
  <c r="G24" i="4"/>
  <c r="E15" i="4"/>
  <c r="G15" i="4"/>
  <c r="E16" i="4"/>
  <c r="G16" i="4"/>
  <c r="E25" i="4"/>
  <c r="G25" i="4"/>
  <c r="E17" i="4"/>
  <c r="G17" i="4"/>
  <c r="E26" i="4"/>
  <c r="G26" i="4"/>
  <c r="E27" i="4"/>
  <c r="G27" i="4"/>
  <c r="E46" i="4"/>
  <c r="G46" i="4"/>
  <c r="E28" i="4"/>
  <c r="G28" i="4"/>
  <c r="E29" i="4"/>
  <c r="G29" i="4"/>
  <c r="E30" i="4"/>
  <c r="G30" i="4"/>
  <c r="E31" i="4"/>
  <c r="G31" i="4"/>
  <c r="E32" i="4"/>
  <c r="G32" i="4"/>
  <c r="E7" i="4"/>
  <c r="G7" i="4"/>
  <c r="E47" i="4"/>
  <c r="G47" i="4"/>
  <c r="E33" i="4"/>
  <c r="G33" i="4"/>
  <c r="E8" i="4"/>
  <c r="G8" i="4"/>
  <c r="E34" i="4"/>
  <c r="G34" i="4"/>
  <c r="E9" i="4"/>
  <c r="G9" i="4"/>
  <c r="E48" i="4"/>
  <c r="G48" i="4"/>
  <c r="E49" i="4"/>
  <c r="G49" i="4"/>
  <c r="E18" i="4"/>
  <c r="G18" i="4"/>
  <c r="E35" i="4"/>
  <c r="G35" i="4"/>
  <c r="E19" i="4"/>
  <c r="G19" i="4"/>
  <c r="E10" i="4"/>
  <c r="G10" i="4"/>
  <c r="E20" i="4"/>
  <c r="G20" i="4"/>
  <c r="E21" i="4"/>
  <c r="G21" i="4"/>
  <c r="E19" i="2"/>
  <c r="H19" i="2"/>
  <c r="K19" i="2"/>
  <c r="D51" i="7" l="1"/>
  <c r="E51" i="7" s="1"/>
  <c r="C51" i="7"/>
  <c r="E6" i="7"/>
  <c r="E21" i="7" l="1"/>
  <c r="E20" i="7"/>
  <c r="E10" i="7"/>
  <c r="E19" i="7"/>
  <c r="E35" i="7"/>
  <c r="E18" i="7"/>
  <c r="E50" i="7"/>
  <c r="E49" i="7"/>
  <c r="E9" i="7"/>
  <c r="E34" i="7"/>
  <c r="E8" i="7"/>
  <c r="E33" i="7"/>
  <c r="E48" i="7"/>
  <c r="E7" i="7"/>
  <c r="E32" i="7"/>
  <c r="E31" i="7"/>
  <c r="E30" i="7"/>
  <c r="E29" i="7"/>
  <c r="E28" i="7"/>
  <c r="E47" i="7"/>
  <c r="E27" i="7"/>
  <c r="E26" i="7"/>
  <c r="E17" i="7"/>
  <c r="E25" i="7"/>
  <c r="E16" i="7"/>
  <c r="E15" i="7"/>
  <c r="E24" i="7"/>
  <c r="E23" i="7"/>
  <c r="E5" i="7"/>
  <c r="E14" i="7"/>
  <c r="E46" i="7"/>
  <c r="E45" i="7"/>
  <c r="E44" i="7"/>
  <c r="D8" i="6" l="1"/>
  <c r="C8" i="6"/>
  <c r="B8" i="6"/>
  <c r="K36" i="1" l="1"/>
  <c r="K37" i="1"/>
  <c r="K3" i="1"/>
  <c r="K38" i="1"/>
  <c r="K11" i="1"/>
  <c r="K4" i="1"/>
  <c r="K39" i="1"/>
  <c r="K12" i="1"/>
  <c r="K40" i="1"/>
  <c r="K13" i="1"/>
  <c r="K41" i="1"/>
  <c r="K42" i="1"/>
  <c r="K22" i="1"/>
  <c r="K43" i="1"/>
  <c r="K44" i="1"/>
  <c r="K45" i="1"/>
  <c r="K46" i="1"/>
  <c r="K14" i="1"/>
  <c r="K5" i="1"/>
  <c r="K23" i="1"/>
  <c r="K6" i="1"/>
  <c r="K24" i="1"/>
  <c r="K15" i="1"/>
  <c r="K16" i="1"/>
  <c r="K25" i="1"/>
  <c r="K17" i="1"/>
  <c r="K26" i="1"/>
  <c r="K27" i="1"/>
  <c r="K47" i="1"/>
  <c r="K28" i="1"/>
  <c r="K29" i="1"/>
  <c r="K30" i="1"/>
  <c r="K31" i="1"/>
  <c r="K32" i="1"/>
  <c r="K7" i="1"/>
  <c r="K48" i="1"/>
  <c r="K33" i="1"/>
  <c r="K8" i="1"/>
  <c r="K34" i="1"/>
  <c r="K9" i="1"/>
  <c r="K52" i="1" s="1"/>
  <c r="K49" i="1"/>
  <c r="K50" i="1"/>
  <c r="K18" i="1"/>
  <c r="K35" i="1"/>
  <c r="K19" i="1"/>
  <c r="K10" i="1"/>
  <c r="K20" i="1"/>
  <c r="K21" i="1"/>
  <c r="D51" i="1"/>
  <c r="E51" i="1" s="1"/>
  <c r="C51" i="1"/>
  <c r="D50" i="4" l="1"/>
  <c r="C50" i="4"/>
  <c r="G50" i="3"/>
  <c r="F50" i="3"/>
  <c r="D50" i="3"/>
  <c r="C50" i="3"/>
  <c r="J52" i="2"/>
  <c r="I52" i="2"/>
  <c r="G52" i="2"/>
  <c r="F52" i="2"/>
  <c r="D52" i="2"/>
  <c r="C52" i="2"/>
  <c r="P51" i="1"/>
  <c r="O51" i="1"/>
  <c r="M51" i="1"/>
  <c r="L51" i="1"/>
  <c r="H51" i="1"/>
  <c r="F51" i="1"/>
  <c r="E38" i="5"/>
  <c r="E4" i="5"/>
  <c r="E39" i="5"/>
  <c r="E12" i="5"/>
  <c r="E5" i="5"/>
  <c r="E40" i="5"/>
  <c r="E13" i="5"/>
  <c r="E41" i="5"/>
  <c r="E14" i="5"/>
  <c r="E42" i="5"/>
  <c r="E43" i="5"/>
  <c r="E23" i="5"/>
  <c r="E44" i="5"/>
  <c r="E45" i="5"/>
  <c r="E46" i="5"/>
  <c r="E47" i="5"/>
  <c r="E15" i="5"/>
  <c r="E6" i="5"/>
  <c r="E24" i="5"/>
  <c r="E7" i="5"/>
  <c r="E25" i="5"/>
  <c r="E16" i="5"/>
  <c r="E17" i="5"/>
  <c r="E26" i="5"/>
  <c r="E18" i="5"/>
  <c r="E27" i="5"/>
  <c r="E28" i="5"/>
  <c r="E48" i="5"/>
  <c r="E29" i="5"/>
  <c r="E30" i="5"/>
  <c r="E31" i="5"/>
  <c r="E32" i="5"/>
  <c r="E33" i="5"/>
  <c r="E8" i="5"/>
  <c r="E49" i="5"/>
  <c r="E34" i="5"/>
  <c r="E9" i="5"/>
  <c r="E35" i="5"/>
  <c r="E10" i="5"/>
  <c r="E50" i="5"/>
  <c r="E51" i="5"/>
  <c r="E19" i="5"/>
  <c r="E36" i="5"/>
  <c r="E20" i="5"/>
  <c r="E11" i="5"/>
  <c r="E21" i="5"/>
  <c r="E22" i="5"/>
  <c r="E52" i="5"/>
  <c r="E37" i="5"/>
  <c r="D52" i="5"/>
  <c r="C52" i="5"/>
  <c r="G36" i="4" l="1"/>
  <c r="E36" i="4"/>
  <c r="F50" i="4" s="1"/>
  <c r="G50" i="4" s="1"/>
  <c r="Q51" i="1"/>
  <c r="Q21" i="1"/>
  <c r="Q20" i="1"/>
  <c r="Q10" i="1"/>
  <c r="Q19" i="1"/>
  <c r="Q35" i="1"/>
  <c r="Q18" i="1"/>
  <c r="Q50" i="1"/>
  <c r="Q49" i="1"/>
  <c r="Q9" i="1"/>
  <c r="Q34" i="1"/>
  <c r="Q8" i="1"/>
  <c r="Q33" i="1"/>
  <c r="Q48" i="1"/>
  <c r="Q7" i="1"/>
  <c r="Q32" i="1"/>
  <c r="Q31" i="1"/>
  <c r="Q30" i="1"/>
  <c r="Q29" i="1"/>
  <c r="Q28" i="1"/>
  <c r="Q47" i="1"/>
  <c r="Q27" i="1"/>
  <c r="Q26" i="1"/>
  <c r="Q17" i="1"/>
  <c r="Q25" i="1"/>
  <c r="Q16" i="1"/>
  <c r="Q15" i="1"/>
  <c r="Q24" i="1"/>
  <c r="Q6" i="1"/>
  <c r="Q23" i="1"/>
  <c r="Q5" i="1"/>
  <c r="Q14" i="1"/>
  <c r="Q46" i="1"/>
  <c r="Q45" i="1"/>
  <c r="Q44" i="1"/>
  <c r="Q43" i="1"/>
  <c r="Q22" i="1"/>
  <c r="Q42" i="1"/>
  <c r="Q41" i="1"/>
  <c r="Q13" i="1"/>
  <c r="Q40" i="1"/>
  <c r="Q12" i="1"/>
  <c r="Q39" i="1"/>
  <c r="Q4" i="1"/>
  <c r="Q11" i="1"/>
  <c r="Q38" i="1"/>
  <c r="Q3" i="1"/>
  <c r="Q37" i="1"/>
  <c r="Q36" i="1"/>
  <c r="H39" i="3"/>
  <c r="H3" i="3"/>
  <c r="H40" i="3"/>
  <c r="H11" i="3"/>
  <c r="H4" i="3"/>
  <c r="H41" i="3"/>
  <c r="H12" i="3"/>
  <c r="H42" i="3"/>
  <c r="H13" i="3"/>
  <c r="H14" i="3"/>
  <c r="H43" i="3"/>
  <c r="H23" i="3"/>
  <c r="H44" i="3"/>
  <c r="H37" i="3"/>
  <c r="H45" i="3"/>
  <c r="H46" i="3"/>
  <c r="H15" i="3"/>
  <c r="H5" i="3"/>
  <c r="H24" i="3"/>
  <c r="H6" i="3"/>
  <c r="H25" i="3"/>
  <c r="H16" i="3"/>
  <c r="H17" i="3"/>
  <c r="H26" i="3"/>
  <c r="H18" i="3"/>
  <c r="H27" i="3"/>
  <c r="H28" i="3"/>
  <c r="H29" i="3"/>
  <c r="H30" i="3"/>
  <c r="H31" i="3"/>
  <c r="H32" i="3"/>
  <c r="H33" i="3"/>
  <c r="H7" i="3"/>
  <c r="H47" i="3"/>
  <c r="H34" i="3"/>
  <c r="H8" i="3"/>
  <c r="H35" i="3"/>
  <c r="H9" i="3"/>
  <c r="H48" i="3"/>
  <c r="H49" i="3"/>
  <c r="H19" i="3"/>
  <c r="H36" i="3"/>
  <c r="H20" i="3"/>
  <c r="H10" i="3"/>
  <c r="H21" i="3"/>
  <c r="H22" i="3"/>
  <c r="H38" i="3"/>
  <c r="H50" i="3"/>
  <c r="E40" i="3"/>
  <c r="E11" i="3"/>
  <c r="E4" i="3"/>
  <c r="E41" i="3"/>
  <c r="E12" i="3"/>
  <c r="E42" i="3"/>
  <c r="E13" i="3"/>
  <c r="E14" i="3"/>
  <c r="E43" i="3"/>
  <c r="E23" i="3"/>
  <c r="E44" i="3"/>
  <c r="E37" i="3"/>
  <c r="E45" i="3"/>
  <c r="E46" i="3"/>
  <c r="E15" i="3"/>
  <c r="E5" i="3"/>
  <c r="E24" i="3"/>
  <c r="E16" i="3"/>
  <c r="E26" i="3"/>
  <c r="E18" i="3"/>
  <c r="E27" i="3"/>
  <c r="E28" i="3"/>
  <c r="E29" i="3"/>
  <c r="E31" i="3"/>
  <c r="E32" i="3"/>
  <c r="E33" i="3"/>
  <c r="E47" i="3"/>
  <c r="E34" i="3"/>
  <c r="E35" i="3"/>
  <c r="E9" i="3"/>
  <c r="E49" i="3"/>
  <c r="E36" i="3"/>
  <c r="E10" i="3"/>
  <c r="E21" i="3"/>
  <c r="E22" i="3"/>
  <c r="E39" i="3"/>
  <c r="E50" i="3"/>
  <c r="K38" i="2"/>
  <c r="K4" i="2"/>
  <c r="K39" i="2"/>
  <c r="K12" i="2"/>
  <c r="K40" i="2"/>
  <c r="K13" i="2"/>
  <c r="K41" i="2"/>
  <c r="K14" i="2"/>
  <c r="K42" i="2"/>
  <c r="K43" i="2"/>
  <c r="K23" i="2"/>
  <c r="K44" i="2"/>
  <c r="K45" i="2"/>
  <c r="K46" i="2"/>
  <c r="K47" i="2"/>
  <c r="K15" i="2"/>
  <c r="K6" i="2"/>
  <c r="K24" i="2"/>
  <c r="K7" i="2"/>
  <c r="K25" i="2"/>
  <c r="K16" i="2"/>
  <c r="K17" i="2"/>
  <c r="K26" i="2"/>
  <c r="K18" i="2"/>
  <c r="K27" i="2"/>
  <c r="K28" i="2"/>
  <c r="K48" i="2"/>
  <c r="K29" i="2"/>
  <c r="K30" i="2"/>
  <c r="K31" i="2"/>
  <c r="K32" i="2"/>
  <c r="K33" i="2"/>
  <c r="K8" i="2"/>
  <c r="K49" i="2"/>
  <c r="K34" i="2"/>
  <c r="K9" i="2"/>
  <c r="K35" i="2"/>
  <c r="K10" i="2"/>
  <c r="K50" i="2"/>
  <c r="K51" i="2"/>
  <c r="K36" i="2"/>
  <c r="K20" i="2"/>
  <c r="K11" i="2"/>
  <c r="K21" i="2"/>
  <c r="K22" i="2"/>
  <c r="K52" i="2"/>
  <c r="K37" i="2"/>
  <c r="H38" i="2"/>
  <c r="H4" i="2"/>
  <c r="H39" i="2"/>
  <c r="H12" i="2"/>
  <c r="H5" i="2"/>
  <c r="H40" i="2"/>
  <c r="H13" i="2"/>
  <c r="H41" i="2"/>
  <c r="H14" i="2"/>
  <c r="H42" i="2"/>
  <c r="H43" i="2"/>
  <c r="H23" i="2"/>
  <c r="H44" i="2"/>
  <c r="H45" i="2"/>
  <c r="H46" i="2"/>
  <c r="H47" i="2"/>
  <c r="H15" i="2"/>
  <c r="H6" i="2"/>
  <c r="H24" i="2"/>
  <c r="H7" i="2"/>
  <c r="H25" i="2"/>
  <c r="H16" i="2"/>
  <c r="H17" i="2"/>
  <c r="H26" i="2"/>
  <c r="H18" i="2"/>
  <c r="H27" i="2"/>
  <c r="H28" i="2"/>
  <c r="H48" i="2"/>
  <c r="H29" i="2"/>
  <c r="H30" i="2"/>
  <c r="H31" i="2"/>
  <c r="H32" i="2"/>
  <c r="H33" i="2"/>
  <c r="H8" i="2"/>
  <c r="H49" i="2"/>
  <c r="H34" i="2"/>
  <c r="H9" i="2"/>
  <c r="H35" i="2"/>
  <c r="H10" i="2"/>
  <c r="H50" i="2"/>
  <c r="H51" i="2"/>
  <c r="H36" i="2"/>
  <c r="H20" i="2"/>
  <c r="H11" i="2"/>
  <c r="H21" i="2"/>
  <c r="H22" i="2"/>
  <c r="H37" i="2"/>
  <c r="H52" i="2"/>
  <c r="E38" i="2"/>
  <c r="E4" i="2"/>
  <c r="E39" i="2"/>
  <c r="E12" i="2"/>
  <c r="E5" i="2"/>
  <c r="E40" i="2"/>
  <c r="E13" i="2"/>
  <c r="E41" i="2"/>
  <c r="E14" i="2"/>
  <c r="E42" i="2"/>
  <c r="E43" i="2"/>
  <c r="E23" i="2"/>
  <c r="E44" i="2"/>
  <c r="E45" i="2"/>
  <c r="E46" i="2"/>
  <c r="E47" i="2"/>
  <c r="E15" i="2"/>
  <c r="E6" i="2"/>
  <c r="E24" i="2"/>
  <c r="E7" i="2"/>
  <c r="E25" i="2"/>
  <c r="E16" i="2"/>
  <c r="E17" i="2"/>
  <c r="E26" i="2"/>
  <c r="E18" i="2"/>
  <c r="E27" i="2"/>
  <c r="E28" i="2"/>
  <c r="E48" i="2"/>
  <c r="E29" i="2"/>
  <c r="E30" i="2"/>
  <c r="E31" i="2"/>
  <c r="E32" i="2"/>
  <c r="E33" i="2"/>
  <c r="E8" i="2"/>
  <c r="E49" i="2"/>
  <c r="E34" i="2"/>
  <c r="E9" i="2"/>
  <c r="E35" i="2"/>
  <c r="E10" i="2"/>
  <c r="E50" i="2"/>
  <c r="E51" i="2"/>
  <c r="E36" i="2"/>
  <c r="E20" i="2"/>
  <c r="E11" i="2"/>
  <c r="E21" i="2"/>
  <c r="E22" i="2"/>
  <c r="E52" i="2"/>
  <c r="E37" i="2"/>
  <c r="N37" i="1"/>
  <c r="N3" i="1"/>
  <c r="N38" i="1"/>
  <c r="N11" i="1"/>
  <c r="N4" i="1"/>
  <c r="N39" i="1"/>
  <c r="N12" i="1"/>
  <c r="N40" i="1"/>
  <c r="N13" i="1"/>
  <c r="N41" i="1"/>
  <c r="N42" i="1"/>
  <c r="N22" i="1"/>
  <c r="N43" i="1"/>
  <c r="N44" i="1"/>
  <c r="N45" i="1"/>
  <c r="N46" i="1"/>
  <c r="N14" i="1"/>
  <c r="N5" i="1"/>
  <c r="N23" i="1"/>
  <c r="N6" i="1"/>
  <c r="N24" i="1"/>
  <c r="N15" i="1"/>
  <c r="N25" i="1"/>
  <c r="N17" i="1"/>
  <c r="N26" i="1"/>
  <c r="N27" i="1"/>
  <c r="N28" i="1"/>
  <c r="N29" i="1"/>
  <c r="N30" i="1"/>
  <c r="N31" i="1"/>
  <c r="N32" i="1"/>
  <c r="N7" i="1"/>
  <c r="N48" i="1"/>
  <c r="N33" i="1"/>
  <c r="N8" i="1"/>
  <c r="N34" i="1"/>
  <c r="N9" i="1"/>
  <c r="N49" i="1"/>
  <c r="N50" i="1"/>
  <c r="N18" i="1"/>
  <c r="N35" i="1"/>
  <c r="N19" i="1"/>
  <c r="N10" i="1"/>
  <c r="N20" i="1"/>
  <c r="N21" i="1"/>
  <c r="N36" i="1"/>
  <c r="N51" i="1"/>
  <c r="J51" i="1"/>
  <c r="K51" i="1" s="1"/>
  <c r="I37" i="1"/>
  <c r="I3" i="1"/>
  <c r="I38" i="1"/>
  <c r="I11" i="1"/>
  <c r="I4" i="1"/>
  <c r="I39" i="1"/>
  <c r="I12" i="1"/>
  <c r="I40" i="1"/>
  <c r="I13" i="1"/>
  <c r="I41" i="1"/>
  <c r="I42" i="1"/>
  <c r="I22" i="1"/>
  <c r="I43" i="1"/>
  <c r="I44" i="1"/>
  <c r="I45" i="1"/>
  <c r="I46" i="1"/>
  <c r="I14" i="1"/>
  <c r="I5" i="1"/>
  <c r="I23" i="1"/>
  <c r="I6" i="1"/>
  <c r="I24" i="1"/>
  <c r="I15" i="1"/>
  <c r="I16" i="1"/>
  <c r="I25" i="1"/>
  <c r="I17" i="1"/>
  <c r="I26" i="1"/>
  <c r="I27" i="1"/>
  <c r="I47" i="1"/>
  <c r="I28" i="1"/>
  <c r="I29" i="1"/>
  <c r="I30" i="1"/>
  <c r="I31" i="1"/>
  <c r="I32" i="1"/>
  <c r="I7" i="1"/>
  <c r="I48" i="1"/>
  <c r="I33" i="1"/>
  <c r="I8" i="1"/>
  <c r="I34" i="1"/>
  <c r="I9" i="1"/>
  <c r="I49" i="1"/>
  <c r="I50" i="1"/>
  <c r="I18" i="1"/>
  <c r="I35" i="1"/>
  <c r="I19" i="1"/>
  <c r="I10" i="1"/>
  <c r="I20" i="1"/>
  <c r="I21" i="1"/>
  <c r="I36" i="1"/>
  <c r="I51" i="1"/>
  <c r="G37" i="1"/>
  <c r="G3" i="1"/>
  <c r="G38" i="1"/>
  <c r="G11" i="1"/>
  <c r="G4" i="1"/>
  <c r="G39" i="1"/>
  <c r="G12" i="1"/>
  <c r="G40" i="1"/>
  <c r="G13" i="1"/>
  <c r="G41" i="1"/>
  <c r="G42" i="1"/>
  <c r="G22" i="1"/>
  <c r="G43" i="1"/>
  <c r="G44" i="1"/>
  <c r="G45" i="1"/>
  <c r="G46" i="1"/>
  <c r="G14" i="1"/>
  <c r="G5" i="1"/>
  <c r="G23" i="1"/>
  <c r="G6" i="1"/>
  <c r="G24" i="1"/>
  <c r="G15" i="1"/>
  <c r="G16" i="1"/>
  <c r="G25" i="1"/>
  <c r="G17" i="1"/>
  <c r="G26" i="1"/>
  <c r="G27" i="1"/>
  <c r="G47" i="1"/>
  <c r="G28" i="1"/>
  <c r="G29" i="1"/>
  <c r="G30" i="1"/>
  <c r="G31" i="1"/>
  <c r="G32" i="1"/>
  <c r="G7" i="1"/>
  <c r="G48" i="1"/>
  <c r="G33" i="1"/>
  <c r="G8" i="1"/>
  <c r="G34" i="1"/>
  <c r="G9" i="1"/>
  <c r="G49" i="1"/>
  <c r="G50" i="1"/>
  <c r="G18" i="1"/>
  <c r="G35" i="1"/>
  <c r="G19" i="1"/>
  <c r="G10" i="1"/>
  <c r="G20" i="1"/>
  <c r="G21" i="1"/>
  <c r="G36" i="1"/>
  <c r="G51" i="1"/>
  <c r="E50" i="4"/>
  <c r="G52" i="1" l="1"/>
  <c r="I52" i="1"/>
  <c r="N52" i="1"/>
  <c r="Q52" i="1"/>
  <c r="E53" i="2"/>
  <c r="H53" i="2"/>
  <c r="K53" i="2"/>
</calcChain>
</file>

<file path=xl/sharedStrings.xml><?xml version="1.0" encoding="utf-8"?>
<sst xmlns="http://schemas.openxmlformats.org/spreadsheetml/2006/main" count="703" uniqueCount="128">
  <si>
    <t>aesrick</t>
  </si>
  <si>
    <t>bgreen</t>
  </si>
  <si>
    <t>canderson</t>
  </si>
  <si>
    <t>cnormandin1</t>
  </si>
  <si>
    <t>cviele</t>
  </si>
  <si>
    <t>cweeber</t>
  </si>
  <si>
    <t>dkaufman</t>
  </si>
  <si>
    <t>dslack</t>
  </si>
  <si>
    <t>ecloke</t>
  </si>
  <si>
    <t>ecory</t>
  </si>
  <si>
    <t>eerickson</t>
  </si>
  <si>
    <t>egraef</t>
  </si>
  <si>
    <t>etalley</t>
  </si>
  <si>
    <t>fkim</t>
  </si>
  <si>
    <t>gblanchard</t>
  </si>
  <si>
    <t>hsimkin</t>
  </si>
  <si>
    <t>jdepiero</t>
  </si>
  <si>
    <t>jfeinland</t>
  </si>
  <si>
    <t>jpolgar</t>
  </si>
  <si>
    <t>jppalmer</t>
  </si>
  <si>
    <t>jsamale</t>
  </si>
  <si>
    <t>kkrauskopf</t>
  </si>
  <si>
    <t>klopezdelcastillo</t>
  </si>
  <si>
    <t>kpalm</t>
  </si>
  <si>
    <t>lappleton</t>
  </si>
  <si>
    <t>lschwartz</t>
  </si>
  <si>
    <t>mgump</t>
  </si>
  <si>
    <t>mmohr</t>
  </si>
  <si>
    <t>msharron</t>
  </si>
  <si>
    <t>mwalker</t>
  </si>
  <si>
    <t>ndoubleday</t>
  </si>
  <si>
    <t>pbuchanan</t>
  </si>
  <si>
    <t>pcarlan</t>
  </si>
  <si>
    <t>piverson</t>
  </si>
  <si>
    <t>pkeough</t>
  </si>
  <si>
    <t>pthaler</t>
  </si>
  <si>
    <t>rkatz</t>
  </si>
  <si>
    <t>rmidler</t>
  </si>
  <si>
    <t>rpotee</t>
  </si>
  <si>
    <t>rvigderman</t>
  </si>
  <si>
    <t>sesrick</t>
  </si>
  <si>
    <t>skillip</t>
  </si>
  <si>
    <t>srider2</t>
  </si>
  <si>
    <t>sshumway</t>
  </si>
  <si>
    <t>tdumont</t>
  </si>
  <si>
    <t>tfurcolo</t>
  </si>
  <si>
    <t>tkreek</t>
  </si>
  <si>
    <t>yperry</t>
  </si>
  <si>
    <t>Grand Total</t>
  </si>
  <si>
    <t>Providers</t>
  </si>
  <si>
    <t>Satisfied</t>
  </si>
  <si>
    <t>% Satisfied</t>
  </si>
  <si>
    <t>Statin Use</t>
  </si>
  <si>
    <t>A1c Control</t>
  </si>
  <si>
    <t>% satisfied</t>
  </si>
  <si>
    <t>A1c 2x/yr</t>
  </si>
  <si>
    <t>BP control</t>
  </si>
  <si>
    <t>CAD statin use</t>
  </si>
  <si>
    <t>n/a</t>
  </si>
  <si>
    <t>Number of women</t>
  </si>
  <si>
    <t># with breast cancer screening</t>
  </si>
  <si>
    <t># of patients</t>
  </si>
  <si>
    <t>Colorectal Screening</t>
  </si>
  <si>
    <t>satisfied</t>
  </si>
  <si>
    <t>Chlamydia Screening</t>
  </si>
  <si>
    <t># satisfied</t>
  </si>
  <si>
    <t>Breast cancer screening</t>
  </si>
  <si>
    <t>Pediatric Wellness 3-6 year olds</t>
  </si>
  <si>
    <t># of pediatric visits 3-6</t>
  </si>
  <si>
    <t>Aesrick</t>
  </si>
  <si>
    <t>srider</t>
  </si>
  <si>
    <t>Adolescents Wellness 12-21 y/o</t>
  </si>
  <si>
    <t># of Adolescent 12-21</t>
  </si>
  <si>
    <t>#Satisfied</t>
  </si>
  <si>
    <t>HTN</t>
  </si>
  <si>
    <t>Patients Seen</t>
  </si>
  <si>
    <t>CT's</t>
  </si>
  <si>
    <t>MRI's</t>
  </si>
  <si>
    <t>Rate</t>
  </si>
  <si>
    <t>Y</t>
  </si>
  <si>
    <t>Portal Adoption rate</t>
  </si>
  <si>
    <t>AMC</t>
  </si>
  <si>
    <t>EHC</t>
  </si>
  <si>
    <t>NHC</t>
  </si>
  <si>
    <t>GHC</t>
  </si>
  <si>
    <t>In range</t>
  </si>
  <si>
    <t>In Range +/- .2</t>
  </si>
  <si>
    <t>Total</t>
  </si>
  <si>
    <t>Rate/1000</t>
  </si>
  <si>
    <t>MRI Orders</t>
  </si>
  <si>
    <t>CT Orders</t>
  </si>
  <si>
    <t># Pts with HTN</t>
  </si>
  <si>
    <t># Pts with  CAD</t>
  </si>
  <si>
    <t># of Pts with Diabetes</t>
  </si>
  <si>
    <t>INR Time In Range</t>
  </si>
  <si>
    <t>Visit with Usual Provider</t>
  </si>
  <si>
    <t>cnormandin</t>
  </si>
  <si>
    <t>% seen by provider</t>
  </si>
  <si>
    <t>Visits</t>
  </si>
  <si>
    <t>Continuity of Care</t>
  </si>
  <si>
    <t>%</t>
  </si>
  <si>
    <t>Seen by Dyad</t>
  </si>
  <si>
    <t>Dyads</t>
  </si>
  <si>
    <t>mgump/sshumway</t>
  </si>
  <si>
    <t>mwalker/mmohr</t>
  </si>
  <si>
    <t>jpalmer/rkatz</t>
  </si>
  <si>
    <t>rpotee/etalley</t>
  </si>
  <si>
    <t>pcarlan/pbuchanan/ndoubleday</t>
  </si>
  <si>
    <t>piverson/lappleton</t>
  </si>
  <si>
    <t>tfurcolo/pkeough</t>
  </si>
  <si>
    <t>cweeber/canderson</t>
  </si>
  <si>
    <t>rmidler/jpolgar</t>
  </si>
  <si>
    <t>rvigderman/jsamale</t>
  </si>
  <si>
    <t>jfeinland/tkreek</t>
  </si>
  <si>
    <t>dslack/ecory</t>
  </si>
  <si>
    <t>yperry/kpalm</t>
  </si>
  <si>
    <t>klopezdelcastillo/cviele</t>
  </si>
  <si>
    <t>hsimkin/gblanchard</t>
  </si>
  <si>
    <t>aesrick/sesrick</t>
  </si>
  <si>
    <t>pthaler/bgreen</t>
  </si>
  <si>
    <t>dkaufman/cnormandin</t>
  </si>
  <si>
    <t>jdepiero/msharron</t>
  </si>
  <si>
    <t>skillip/egraef</t>
  </si>
  <si>
    <t>fkim/eerickson</t>
  </si>
  <si>
    <t>Centers</t>
  </si>
  <si>
    <t>Overall Doctor Rating</t>
  </si>
  <si>
    <t>Patient Satisfaction Surveys</t>
  </si>
  <si>
    <t>Standard Deviations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</si>
</sst>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9" fontId="1" fillId="0" borderId="0" xfId="1" applyFont="1"/>
    <xf numFmtId="9" fontId="1" fillId="0" borderId="0" xfId="1" applyFont="1"/>
    <xf numFmtId="0" fontId="2" fillId="0" borderId="0" xfId="0" applyFont="1"/>
    <xf numFmtId="0" fontId="1" fillId="0" borderId="0" xfId="1" applyNumberFormat="1" applyFont="1"/>
    <xf numFmtId="0" fontId="2" fillId="2" borderId="0" xfId="0" applyFont="1" applyFill="1"/>
    <xf numFmtId="0" fontId="2" fillId="3" borderId="0" xfId="0" applyFont="1" applyFill="1"/>
    <xf numFmtId="9" fontId="1" fillId="0" borderId="0" xfId="1" applyFont="1"/>
    <xf numFmtId="0" fontId="0" fillId="0" borderId="0" xfId="0" applyAlignment="1">
      <alignment horizontal="center"/>
    </xf>
    <xf numFmtId="0" fontId="0" fillId="0" borderId="0" xfId="0" applyFont="1"/>
    <xf numFmtId="0" fontId="0" fillId="4" borderId="0" xfId="0" applyFont="1" applyFill="1"/>
    <xf numFmtId="0" fontId="3" fillId="0" borderId="0" xfId="0" applyFont="1"/>
    <xf numFmtId="0" fontId="2" fillId="5" borderId="0" xfId="0" applyFont="1" applyFill="1"/>
    <xf numFmtId="164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9" fontId="2" fillId="0" borderId="1" xfId="1" applyFont="1" applyBorder="1"/>
    <xf numFmtId="9" fontId="1" fillId="0" borderId="1" xfId="1" applyFont="1" applyBorder="1"/>
    <xf numFmtId="9" fontId="0" fillId="0" borderId="0" xfId="1" applyFont="1"/>
    <xf numFmtId="0" fontId="2" fillId="0" borderId="0" xfId="0" applyFont="1" applyAlignment="1">
      <alignment horizontal="right"/>
    </xf>
    <xf numFmtId="0" fontId="0" fillId="0" borderId="1" xfId="0" applyFont="1" applyBorder="1"/>
    <xf numFmtId="0" fontId="0" fillId="0" borderId="1" xfId="0" applyNumberFormat="1" applyFont="1" applyBorder="1"/>
    <xf numFmtId="0" fontId="3" fillId="0" borderId="1" xfId="0" applyFont="1" applyBorder="1"/>
    <xf numFmtId="9" fontId="1" fillId="0" borderId="0" xfId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2" xfId="1" applyNumberFormat="1" applyFont="1" applyBorder="1"/>
    <xf numFmtId="10" fontId="0" fillId="0" borderId="2" xfId="0" applyNumberFormat="1" applyBorder="1"/>
    <xf numFmtId="0" fontId="2" fillId="0" borderId="3" xfId="0" applyFont="1" applyBorder="1"/>
    <xf numFmtId="10" fontId="2" fillId="0" borderId="4" xfId="0" applyNumberFormat="1" applyFont="1" applyBorder="1"/>
    <xf numFmtId="10" fontId="0" fillId="0" borderId="5" xfId="1" applyNumberFormat="1" applyFont="1" applyBorder="1"/>
    <xf numFmtId="10" fontId="0" fillId="0" borderId="5" xfId="0" applyNumberFormat="1" applyBorder="1"/>
    <xf numFmtId="10" fontId="2" fillId="0" borderId="3" xfId="0" applyNumberFormat="1" applyFont="1" applyBorder="1"/>
    <xf numFmtId="0" fontId="0" fillId="0" borderId="0" xfId="0" applyAlignment="1">
      <alignment wrapText="1"/>
    </xf>
    <xf numFmtId="9" fontId="0" fillId="0" borderId="0" xfId="1" applyFont="1" applyAlignment="1">
      <alignment wrapText="1"/>
    </xf>
    <xf numFmtId="9" fontId="2" fillId="0" borderId="0" xfId="1" applyFont="1" applyAlignment="1">
      <alignment wrapText="1"/>
    </xf>
    <xf numFmtId="0" fontId="0" fillId="4" borderId="0" xfId="0" applyFill="1"/>
    <xf numFmtId="9" fontId="0" fillId="4" borderId="0" xfId="1" applyFont="1" applyFill="1" applyAlignment="1">
      <alignment wrapText="1"/>
    </xf>
    <xf numFmtId="9" fontId="2" fillId="0" borderId="0" xfId="1" applyFont="1"/>
    <xf numFmtId="0" fontId="6" fillId="2" borderId="0" xfId="0" applyFont="1" applyFill="1"/>
    <xf numFmtId="0" fontId="0" fillId="11" borderId="0" xfId="0" applyFill="1"/>
    <xf numFmtId="0" fontId="0" fillId="10" borderId="0" xfId="0" applyFill="1"/>
    <xf numFmtId="0" fontId="0" fillId="3" borderId="0" xfId="0" applyFill="1"/>
    <xf numFmtId="0" fontId="0" fillId="6" borderId="0" xfId="0" applyFill="1"/>
    <xf numFmtId="0" fontId="0" fillId="14" borderId="0" xfId="0" applyFill="1"/>
    <xf numFmtId="0" fontId="0" fillId="2" borderId="0" xfId="0" applyFill="1"/>
    <xf numFmtId="0" fontId="0" fillId="13" borderId="0" xfId="0" applyFill="1"/>
    <xf numFmtId="0" fontId="0" fillId="12" borderId="0" xfId="0" applyFill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2" fillId="13" borderId="0" xfId="0" applyFont="1" applyFill="1"/>
    <xf numFmtId="0" fontId="2" fillId="14" borderId="0" xfId="0" applyFont="1" applyFill="1"/>
    <xf numFmtId="0" fontId="2" fillId="10" borderId="0" xfId="0" applyFont="1" applyFill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/>
    </xf>
    <xf numFmtId="0" fontId="0" fillId="0" borderId="0" xfId="0" applyFont="1" applyFill="1" applyBorder="1"/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9" fontId="1" fillId="0" borderId="0" xfId="1" applyFont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pane ySplit="2" topLeftCell="A27" activePane="bottomLeft" state="frozen"/>
      <selection pane="bottomLeft" activeCell="C54" sqref="C54"/>
    </sheetView>
  </sheetViews>
  <sheetFormatPr defaultRowHeight="15" x14ac:dyDescent="0.25"/>
  <cols>
    <col min="2" max="2" width="16.140625" bestFit="1" customWidth="1"/>
    <col min="3" max="3" width="20.42578125" bestFit="1" customWidth="1"/>
    <col min="12" max="12" width="14.85546875" bestFit="1" customWidth="1"/>
    <col min="13" max="13" width="13.85546875" bestFit="1" customWidth="1"/>
    <col min="14" max="14" width="10.5703125" bestFit="1" customWidth="1"/>
    <col min="15" max="15" width="17" bestFit="1" customWidth="1"/>
  </cols>
  <sheetData>
    <row r="1" spans="1:17" x14ac:dyDescent="0.25">
      <c r="D1" s="59" t="s">
        <v>52</v>
      </c>
      <c r="E1" s="59"/>
      <c r="F1" s="60" t="s">
        <v>53</v>
      </c>
      <c r="G1" s="60"/>
      <c r="H1" s="59" t="s">
        <v>55</v>
      </c>
      <c r="I1" s="59"/>
      <c r="J1" s="61" t="s">
        <v>56</v>
      </c>
      <c r="K1" s="61"/>
      <c r="M1" s="62" t="s">
        <v>57</v>
      </c>
      <c r="N1" s="62"/>
      <c r="P1" s="58" t="s">
        <v>74</v>
      </c>
      <c r="Q1" s="58"/>
    </row>
    <row r="2" spans="1:17" x14ac:dyDescent="0.25">
      <c r="B2" t="s">
        <v>49</v>
      </c>
      <c r="C2" s="51" t="s">
        <v>93</v>
      </c>
      <c r="D2" t="s">
        <v>50</v>
      </c>
      <c r="E2" t="s">
        <v>51</v>
      </c>
      <c r="F2" t="s">
        <v>53</v>
      </c>
      <c r="G2" t="s">
        <v>54</v>
      </c>
      <c r="H2" t="s">
        <v>55</v>
      </c>
      <c r="I2" t="s">
        <v>54</v>
      </c>
      <c r="J2" t="s">
        <v>56</v>
      </c>
      <c r="K2" t="s">
        <v>54</v>
      </c>
      <c r="L2" s="6" t="s">
        <v>92</v>
      </c>
      <c r="M2" t="s">
        <v>57</v>
      </c>
      <c r="N2" t="s">
        <v>54</v>
      </c>
      <c r="O2" s="12" t="s">
        <v>91</v>
      </c>
      <c r="P2" t="s">
        <v>73</v>
      </c>
      <c r="Q2" t="s">
        <v>54</v>
      </c>
    </row>
    <row r="3" spans="1:17" x14ac:dyDescent="0.25">
      <c r="A3" s="47" t="s">
        <v>81</v>
      </c>
      <c r="B3" t="s">
        <v>2</v>
      </c>
      <c r="C3">
        <v>53</v>
      </c>
      <c r="D3">
        <v>36</v>
      </c>
      <c r="E3" s="1">
        <f t="shared" ref="E3:E50" si="0">D3/C3</f>
        <v>0.67924528301886788</v>
      </c>
      <c r="F3">
        <v>46</v>
      </c>
      <c r="G3" s="1">
        <f t="shared" ref="G3:G50" si="1">F3/C3</f>
        <v>0.86792452830188682</v>
      </c>
      <c r="H3">
        <v>36</v>
      </c>
      <c r="I3" s="2">
        <f t="shared" ref="I3:I50" si="2">H3/C3</f>
        <v>0.67924528301886788</v>
      </c>
      <c r="J3">
        <v>34</v>
      </c>
      <c r="K3" s="2">
        <f t="shared" ref="K3:K50" si="3">J3/C3</f>
        <v>0.64150943396226412</v>
      </c>
      <c r="L3">
        <v>6</v>
      </c>
      <c r="M3" s="4">
        <v>6</v>
      </c>
      <c r="N3" s="2">
        <f t="shared" ref="N3:N15" si="4">M3/L3</f>
        <v>1</v>
      </c>
      <c r="O3">
        <v>275</v>
      </c>
      <c r="P3">
        <v>227</v>
      </c>
      <c r="Q3" s="7">
        <f t="shared" ref="Q3:Q50" si="5">P3/O3</f>
        <v>0.82545454545454544</v>
      </c>
    </row>
    <row r="4" spans="1:17" x14ac:dyDescent="0.25">
      <c r="A4" s="47" t="s">
        <v>81</v>
      </c>
      <c r="B4" t="s">
        <v>5</v>
      </c>
      <c r="C4">
        <v>127</v>
      </c>
      <c r="D4">
        <v>93</v>
      </c>
      <c r="E4" s="1">
        <f t="shared" si="0"/>
        <v>0.73228346456692917</v>
      </c>
      <c r="F4">
        <v>114</v>
      </c>
      <c r="G4" s="1">
        <f t="shared" si="1"/>
        <v>0.89763779527559051</v>
      </c>
      <c r="H4">
        <v>87</v>
      </c>
      <c r="I4" s="2">
        <f t="shared" si="2"/>
        <v>0.68503937007874016</v>
      </c>
      <c r="J4">
        <v>63</v>
      </c>
      <c r="K4" s="2">
        <f t="shared" si="3"/>
        <v>0.49606299212598426</v>
      </c>
      <c r="L4">
        <v>92</v>
      </c>
      <c r="M4" s="4">
        <v>82</v>
      </c>
      <c r="N4" s="2">
        <f t="shared" si="4"/>
        <v>0.89130434782608692</v>
      </c>
      <c r="O4">
        <v>483</v>
      </c>
      <c r="P4">
        <v>394</v>
      </c>
      <c r="Q4" s="7">
        <f t="shared" si="5"/>
        <v>0.81573498964803315</v>
      </c>
    </row>
    <row r="5" spans="1:17" x14ac:dyDescent="0.25">
      <c r="A5" s="47" t="s">
        <v>81</v>
      </c>
      <c r="B5" t="s">
        <v>18</v>
      </c>
      <c r="C5">
        <v>67</v>
      </c>
      <c r="D5">
        <v>41</v>
      </c>
      <c r="E5" s="1">
        <f t="shared" si="0"/>
        <v>0.61194029850746268</v>
      </c>
      <c r="F5">
        <v>52</v>
      </c>
      <c r="G5" s="1">
        <f t="shared" si="1"/>
        <v>0.77611940298507465</v>
      </c>
      <c r="H5">
        <v>49</v>
      </c>
      <c r="I5" s="2">
        <f t="shared" si="2"/>
        <v>0.73134328358208955</v>
      </c>
      <c r="J5">
        <v>54</v>
      </c>
      <c r="K5" s="2">
        <f t="shared" si="3"/>
        <v>0.80597014925373134</v>
      </c>
      <c r="L5">
        <v>24</v>
      </c>
      <c r="M5" s="4">
        <v>20</v>
      </c>
      <c r="N5" s="2">
        <f t="shared" si="4"/>
        <v>0.83333333333333337</v>
      </c>
      <c r="O5">
        <v>209</v>
      </c>
      <c r="P5">
        <v>152</v>
      </c>
      <c r="Q5" s="7">
        <f t="shared" si="5"/>
        <v>0.72727272727272729</v>
      </c>
    </row>
    <row r="6" spans="1:17" x14ac:dyDescent="0.25">
      <c r="A6" s="47" t="s">
        <v>81</v>
      </c>
      <c r="B6" t="s">
        <v>20</v>
      </c>
      <c r="C6">
        <v>54</v>
      </c>
      <c r="D6">
        <v>37</v>
      </c>
      <c r="E6" s="1">
        <f t="shared" si="0"/>
        <v>0.68518518518518523</v>
      </c>
      <c r="F6">
        <v>45</v>
      </c>
      <c r="G6" s="1">
        <f t="shared" si="1"/>
        <v>0.83333333333333337</v>
      </c>
      <c r="H6">
        <v>32</v>
      </c>
      <c r="I6" s="2">
        <f t="shared" si="2"/>
        <v>0.59259259259259256</v>
      </c>
      <c r="J6">
        <v>31</v>
      </c>
      <c r="K6" s="2">
        <f t="shared" si="3"/>
        <v>0.57407407407407407</v>
      </c>
      <c r="L6">
        <v>10</v>
      </c>
      <c r="M6" s="4">
        <v>8</v>
      </c>
      <c r="N6" s="2">
        <f t="shared" si="4"/>
        <v>0.8</v>
      </c>
      <c r="O6">
        <v>167</v>
      </c>
      <c r="P6">
        <v>115</v>
      </c>
      <c r="Q6" s="7">
        <f t="shared" si="5"/>
        <v>0.68862275449101795</v>
      </c>
    </row>
    <row r="7" spans="1:17" x14ac:dyDescent="0.25">
      <c r="A7" s="47" t="s">
        <v>81</v>
      </c>
      <c r="B7" t="s">
        <v>34</v>
      </c>
      <c r="C7">
        <v>52</v>
      </c>
      <c r="D7">
        <v>28</v>
      </c>
      <c r="E7" s="1">
        <f t="shared" si="0"/>
        <v>0.53846153846153844</v>
      </c>
      <c r="F7">
        <v>39</v>
      </c>
      <c r="G7" s="1">
        <f t="shared" si="1"/>
        <v>0.75</v>
      </c>
      <c r="H7">
        <v>31</v>
      </c>
      <c r="I7" s="2">
        <f t="shared" si="2"/>
        <v>0.59615384615384615</v>
      </c>
      <c r="J7">
        <v>43</v>
      </c>
      <c r="K7" s="2">
        <f t="shared" si="3"/>
        <v>0.82692307692307687</v>
      </c>
      <c r="L7">
        <v>9</v>
      </c>
      <c r="M7" s="4">
        <v>8</v>
      </c>
      <c r="N7" s="2">
        <f t="shared" si="4"/>
        <v>0.88888888888888884</v>
      </c>
      <c r="O7">
        <v>167</v>
      </c>
      <c r="P7">
        <v>134</v>
      </c>
      <c r="Q7" s="7">
        <f t="shared" si="5"/>
        <v>0.80239520958083832</v>
      </c>
    </row>
    <row r="8" spans="1:17" x14ac:dyDescent="0.25">
      <c r="A8" s="47" t="s">
        <v>81</v>
      </c>
      <c r="B8" t="s">
        <v>37</v>
      </c>
      <c r="C8">
        <v>123</v>
      </c>
      <c r="D8">
        <v>110</v>
      </c>
      <c r="E8" s="1">
        <f t="shared" si="0"/>
        <v>0.89430894308943087</v>
      </c>
      <c r="F8">
        <v>106</v>
      </c>
      <c r="G8" s="1">
        <f t="shared" si="1"/>
        <v>0.86178861788617889</v>
      </c>
      <c r="H8">
        <v>85</v>
      </c>
      <c r="I8" s="2">
        <f t="shared" si="2"/>
        <v>0.69105691056910568</v>
      </c>
      <c r="J8">
        <v>48</v>
      </c>
      <c r="K8" s="2">
        <f t="shared" si="3"/>
        <v>0.3902439024390244</v>
      </c>
      <c r="L8">
        <v>85</v>
      </c>
      <c r="M8" s="4">
        <v>81</v>
      </c>
      <c r="N8" s="2">
        <f t="shared" si="4"/>
        <v>0.95294117647058818</v>
      </c>
      <c r="O8">
        <v>441</v>
      </c>
      <c r="P8">
        <v>363</v>
      </c>
      <c r="Q8" s="7">
        <f t="shared" si="5"/>
        <v>0.8231292517006803</v>
      </c>
    </row>
    <row r="9" spans="1:17" x14ac:dyDescent="0.25">
      <c r="A9" s="47" t="s">
        <v>81</v>
      </c>
      <c r="B9" t="s">
        <v>39</v>
      </c>
      <c r="C9">
        <v>115</v>
      </c>
      <c r="D9">
        <v>67</v>
      </c>
      <c r="E9" s="1">
        <f t="shared" si="0"/>
        <v>0.58260869565217388</v>
      </c>
      <c r="F9">
        <v>90</v>
      </c>
      <c r="G9" s="1">
        <f t="shared" si="1"/>
        <v>0.78260869565217395</v>
      </c>
      <c r="H9">
        <v>70</v>
      </c>
      <c r="I9" s="2">
        <f t="shared" si="2"/>
        <v>0.60869565217391308</v>
      </c>
      <c r="J9">
        <v>63</v>
      </c>
      <c r="K9" s="2">
        <f t="shared" si="3"/>
        <v>0.54782608695652169</v>
      </c>
      <c r="L9">
        <v>45</v>
      </c>
      <c r="M9" s="4">
        <v>36</v>
      </c>
      <c r="N9" s="2">
        <f t="shared" si="4"/>
        <v>0.8</v>
      </c>
      <c r="O9">
        <v>270</v>
      </c>
      <c r="P9">
        <v>186</v>
      </c>
      <c r="Q9" s="7">
        <f t="shared" si="5"/>
        <v>0.68888888888888888</v>
      </c>
    </row>
    <row r="10" spans="1:17" x14ac:dyDescent="0.25">
      <c r="A10" s="47" t="s">
        <v>81</v>
      </c>
      <c r="B10" t="s">
        <v>45</v>
      </c>
      <c r="C10">
        <v>116</v>
      </c>
      <c r="D10">
        <v>78</v>
      </c>
      <c r="E10" s="1">
        <f t="shared" si="0"/>
        <v>0.67241379310344829</v>
      </c>
      <c r="F10">
        <v>94</v>
      </c>
      <c r="G10" s="1">
        <f t="shared" si="1"/>
        <v>0.81034482758620685</v>
      </c>
      <c r="H10">
        <v>60</v>
      </c>
      <c r="I10" s="2">
        <f t="shared" si="2"/>
        <v>0.51724137931034486</v>
      </c>
      <c r="J10">
        <v>50</v>
      </c>
      <c r="K10" s="2">
        <f t="shared" si="3"/>
        <v>0.43103448275862066</v>
      </c>
      <c r="L10">
        <v>44</v>
      </c>
      <c r="M10" s="4">
        <v>35</v>
      </c>
      <c r="N10" s="2">
        <f t="shared" si="4"/>
        <v>0.79545454545454541</v>
      </c>
      <c r="O10">
        <v>350</v>
      </c>
      <c r="P10">
        <v>256</v>
      </c>
      <c r="Q10" s="7">
        <f t="shared" si="5"/>
        <v>0.73142857142857143</v>
      </c>
    </row>
    <row r="11" spans="1:17" x14ac:dyDescent="0.25">
      <c r="A11" s="42" t="s">
        <v>82</v>
      </c>
      <c r="B11" t="s">
        <v>4</v>
      </c>
      <c r="C11">
        <v>44</v>
      </c>
      <c r="D11">
        <v>25</v>
      </c>
      <c r="E11" s="1">
        <f t="shared" si="0"/>
        <v>0.56818181818181823</v>
      </c>
      <c r="F11">
        <v>35</v>
      </c>
      <c r="G11" s="1">
        <f t="shared" si="1"/>
        <v>0.79545454545454541</v>
      </c>
      <c r="H11">
        <v>28</v>
      </c>
      <c r="I11" s="2">
        <f t="shared" si="2"/>
        <v>0.63636363636363635</v>
      </c>
      <c r="J11">
        <v>28</v>
      </c>
      <c r="K11" s="2">
        <f t="shared" si="3"/>
        <v>0.63636363636363635</v>
      </c>
      <c r="L11">
        <v>15</v>
      </c>
      <c r="M11" s="4">
        <v>12</v>
      </c>
      <c r="N11" s="2">
        <f t="shared" si="4"/>
        <v>0.8</v>
      </c>
      <c r="O11">
        <v>173</v>
      </c>
      <c r="P11">
        <v>121</v>
      </c>
      <c r="Q11" s="7">
        <f t="shared" si="5"/>
        <v>0.69942196531791911</v>
      </c>
    </row>
    <row r="12" spans="1:17" x14ac:dyDescent="0.25">
      <c r="A12" s="42" t="s">
        <v>82</v>
      </c>
      <c r="B12" t="s">
        <v>7</v>
      </c>
      <c r="C12">
        <v>120</v>
      </c>
      <c r="D12">
        <v>92</v>
      </c>
      <c r="E12" s="1">
        <f t="shared" si="0"/>
        <v>0.76666666666666672</v>
      </c>
      <c r="F12">
        <v>102</v>
      </c>
      <c r="G12" s="1">
        <f t="shared" si="1"/>
        <v>0.85</v>
      </c>
      <c r="H12">
        <v>81</v>
      </c>
      <c r="I12" s="2">
        <f t="shared" si="2"/>
        <v>0.67500000000000004</v>
      </c>
      <c r="J12">
        <v>65</v>
      </c>
      <c r="K12" s="2">
        <f t="shared" si="3"/>
        <v>0.54166666666666663</v>
      </c>
      <c r="L12">
        <v>58</v>
      </c>
      <c r="M12" s="4">
        <v>49</v>
      </c>
      <c r="N12" s="2">
        <f t="shared" si="4"/>
        <v>0.84482758620689657</v>
      </c>
      <c r="O12">
        <v>339</v>
      </c>
      <c r="P12">
        <v>265</v>
      </c>
      <c r="Q12" s="7">
        <f t="shared" si="5"/>
        <v>0.78171091445427732</v>
      </c>
    </row>
    <row r="13" spans="1:17" x14ac:dyDescent="0.25">
      <c r="A13" s="42" t="s">
        <v>82</v>
      </c>
      <c r="B13" t="s">
        <v>9</v>
      </c>
      <c r="C13">
        <v>40</v>
      </c>
      <c r="D13">
        <v>33</v>
      </c>
      <c r="E13" s="1">
        <f t="shared" si="0"/>
        <v>0.82499999999999996</v>
      </c>
      <c r="F13">
        <v>34</v>
      </c>
      <c r="G13" s="1">
        <f t="shared" si="1"/>
        <v>0.85</v>
      </c>
      <c r="H13">
        <v>22</v>
      </c>
      <c r="I13" s="2">
        <f t="shared" si="2"/>
        <v>0.55000000000000004</v>
      </c>
      <c r="J13">
        <v>25</v>
      </c>
      <c r="K13" s="2">
        <f t="shared" si="3"/>
        <v>0.625</v>
      </c>
      <c r="L13">
        <v>12</v>
      </c>
      <c r="M13" s="4">
        <v>11</v>
      </c>
      <c r="N13" s="2">
        <f t="shared" si="4"/>
        <v>0.91666666666666663</v>
      </c>
      <c r="O13">
        <v>155</v>
      </c>
      <c r="P13">
        <v>118</v>
      </c>
      <c r="Q13" s="7">
        <f t="shared" si="5"/>
        <v>0.76129032258064511</v>
      </c>
    </row>
    <row r="14" spans="1:17" x14ac:dyDescent="0.25">
      <c r="A14" s="42" t="s">
        <v>82</v>
      </c>
      <c r="B14" t="s">
        <v>17</v>
      </c>
      <c r="C14">
        <v>96</v>
      </c>
      <c r="D14">
        <v>61</v>
      </c>
      <c r="E14" s="1">
        <f t="shared" si="0"/>
        <v>0.63541666666666663</v>
      </c>
      <c r="F14">
        <v>78</v>
      </c>
      <c r="G14" s="1">
        <f t="shared" si="1"/>
        <v>0.8125</v>
      </c>
      <c r="H14">
        <v>70</v>
      </c>
      <c r="I14" s="2">
        <f t="shared" si="2"/>
        <v>0.72916666666666663</v>
      </c>
      <c r="J14">
        <v>56</v>
      </c>
      <c r="K14" s="2">
        <f t="shared" si="3"/>
        <v>0.58333333333333337</v>
      </c>
      <c r="L14">
        <v>40</v>
      </c>
      <c r="M14" s="4">
        <v>35</v>
      </c>
      <c r="N14" s="2">
        <f t="shared" si="4"/>
        <v>0.875</v>
      </c>
      <c r="O14">
        <v>267</v>
      </c>
      <c r="P14">
        <v>207</v>
      </c>
      <c r="Q14" s="7">
        <f t="shared" si="5"/>
        <v>0.7752808988764045</v>
      </c>
    </row>
    <row r="15" spans="1:17" x14ac:dyDescent="0.25">
      <c r="A15" s="42" t="s">
        <v>82</v>
      </c>
      <c r="B15" t="s">
        <v>22</v>
      </c>
      <c r="C15">
        <v>115</v>
      </c>
      <c r="D15">
        <v>83</v>
      </c>
      <c r="E15" s="1">
        <f t="shared" si="0"/>
        <v>0.72173913043478266</v>
      </c>
      <c r="F15">
        <v>88</v>
      </c>
      <c r="G15" s="1">
        <f t="shared" si="1"/>
        <v>0.76521739130434785</v>
      </c>
      <c r="H15">
        <v>85</v>
      </c>
      <c r="I15" s="2">
        <f t="shared" si="2"/>
        <v>0.73913043478260865</v>
      </c>
      <c r="J15">
        <v>70</v>
      </c>
      <c r="K15" s="2">
        <f t="shared" si="3"/>
        <v>0.60869565217391308</v>
      </c>
      <c r="L15">
        <v>41</v>
      </c>
      <c r="M15" s="4">
        <v>38</v>
      </c>
      <c r="N15" s="2">
        <f t="shared" si="4"/>
        <v>0.92682926829268297</v>
      </c>
      <c r="O15">
        <v>338</v>
      </c>
      <c r="P15">
        <v>266</v>
      </c>
      <c r="Q15" s="7">
        <f t="shared" si="5"/>
        <v>0.78698224852071008</v>
      </c>
    </row>
    <row r="16" spans="1:17" x14ac:dyDescent="0.25">
      <c r="A16" s="42" t="s">
        <v>82</v>
      </c>
      <c r="B16" t="s">
        <v>23</v>
      </c>
      <c r="C16">
        <v>4</v>
      </c>
      <c r="D16">
        <v>3</v>
      </c>
      <c r="E16" s="1">
        <f t="shared" si="0"/>
        <v>0.75</v>
      </c>
      <c r="F16">
        <v>2</v>
      </c>
      <c r="G16" s="1">
        <f t="shared" si="1"/>
        <v>0.5</v>
      </c>
      <c r="H16">
        <v>2</v>
      </c>
      <c r="I16" s="2">
        <f t="shared" si="2"/>
        <v>0.5</v>
      </c>
      <c r="J16">
        <v>1</v>
      </c>
      <c r="K16" s="2">
        <f t="shared" si="3"/>
        <v>0.25</v>
      </c>
      <c r="L16">
        <v>0</v>
      </c>
      <c r="M16" s="4">
        <v>0</v>
      </c>
      <c r="N16" s="2" t="s">
        <v>58</v>
      </c>
      <c r="O16">
        <v>9</v>
      </c>
      <c r="P16">
        <v>5</v>
      </c>
      <c r="Q16" s="7">
        <f t="shared" si="5"/>
        <v>0.55555555555555558</v>
      </c>
    </row>
    <row r="17" spans="1:17" x14ac:dyDescent="0.25">
      <c r="A17" s="42" t="s">
        <v>82</v>
      </c>
      <c r="B17" t="s">
        <v>25</v>
      </c>
      <c r="C17">
        <v>86</v>
      </c>
      <c r="D17">
        <v>61</v>
      </c>
      <c r="E17" s="1">
        <f t="shared" si="0"/>
        <v>0.70930232558139539</v>
      </c>
      <c r="F17">
        <v>76</v>
      </c>
      <c r="G17" s="1">
        <f t="shared" si="1"/>
        <v>0.88372093023255816</v>
      </c>
      <c r="H17">
        <v>62</v>
      </c>
      <c r="I17" s="2">
        <f t="shared" si="2"/>
        <v>0.72093023255813948</v>
      </c>
      <c r="J17">
        <v>58</v>
      </c>
      <c r="K17" s="2">
        <f t="shared" si="3"/>
        <v>0.67441860465116277</v>
      </c>
      <c r="L17">
        <v>21</v>
      </c>
      <c r="M17" s="4">
        <v>18</v>
      </c>
      <c r="N17" s="2">
        <f t="shared" ref="N17:N46" si="6">M17/L17</f>
        <v>0.8571428571428571</v>
      </c>
      <c r="O17">
        <v>252</v>
      </c>
      <c r="P17">
        <v>217</v>
      </c>
      <c r="Q17" s="7">
        <f t="shared" si="5"/>
        <v>0.86111111111111116</v>
      </c>
    </row>
    <row r="18" spans="1:17" x14ac:dyDescent="0.25">
      <c r="A18" s="42" t="s">
        <v>82</v>
      </c>
      <c r="B18" t="s">
        <v>42</v>
      </c>
      <c r="C18">
        <v>19</v>
      </c>
      <c r="D18">
        <v>9</v>
      </c>
      <c r="E18" s="1">
        <f t="shared" si="0"/>
        <v>0.47368421052631576</v>
      </c>
      <c r="F18">
        <v>13</v>
      </c>
      <c r="G18" s="1">
        <f t="shared" si="1"/>
        <v>0.68421052631578949</v>
      </c>
      <c r="H18">
        <v>13</v>
      </c>
      <c r="I18" s="2">
        <f t="shared" si="2"/>
        <v>0.68421052631578949</v>
      </c>
      <c r="J18">
        <v>9</v>
      </c>
      <c r="K18" s="2">
        <f t="shared" si="3"/>
        <v>0.47368421052631576</v>
      </c>
      <c r="L18">
        <v>3</v>
      </c>
      <c r="M18" s="4">
        <v>3</v>
      </c>
      <c r="N18" s="2">
        <f t="shared" si="6"/>
        <v>1</v>
      </c>
      <c r="O18">
        <v>64</v>
      </c>
      <c r="P18">
        <v>35</v>
      </c>
      <c r="Q18" s="7">
        <f t="shared" si="5"/>
        <v>0.546875</v>
      </c>
    </row>
    <row r="19" spans="1:17" x14ac:dyDescent="0.25">
      <c r="A19" s="42" t="s">
        <v>82</v>
      </c>
      <c r="B19" t="s">
        <v>44</v>
      </c>
      <c r="C19">
        <v>20</v>
      </c>
      <c r="D19">
        <v>10</v>
      </c>
      <c r="E19" s="1">
        <f t="shared" si="0"/>
        <v>0.5</v>
      </c>
      <c r="F19">
        <v>15</v>
      </c>
      <c r="G19" s="1">
        <f t="shared" si="1"/>
        <v>0.75</v>
      </c>
      <c r="H19">
        <v>7</v>
      </c>
      <c r="I19" s="2">
        <f t="shared" si="2"/>
        <v>0.35</v>
      </c>
      <c r="J19">
        <v>10</v>
      </c>
      <c r="K19" s="2">
        <f t="shared" si="3"/>
        <v>0.5</v>
      </c>
      <c r="L19">
        <v>11</v>
      </c>
      <c r="M19" s="4">
        <v>9</v>
      </c>
      <c r="N19" s="2">
        <f t="shared" si="6"/>
        <v>0.81818181818181823</v>
      </c>
      <c r="O19">
        <v>77</v>
      </c>
      <c r="P19">
        <v>61</v>
      </c>
      <c r="Q19" s="7">
        <f t="shared" si="5"/>
        <v>0.79220779220779225</v>
      </c>
    </row>
    <row r="20" spans="1:17" x14ac:dyDescent="0.25">
      <c r="A20" s="42" t="s">
        <v>82</v>
      </c>
      <c r="B20" t="s">
        <v>46</v>
      </c>
      <c r="C20">
        <v>38</v>
      </c>
      <c r="D20">
        <v>20</v>
      </c>
      <c r="E20" s="1">
        <f t="shared" si="0"/>
        <v>0.52631578947368418</v>
      </c>
      <c r="F20">
        <v>29</v>
      </c>
      <c r="G20" s="1">
        <f t="shared" si="1"/>
        <v>0.76315789473684215</v>
      </c>
      <c r="H20">
        <v>20</v>
      </c>
      <c r="I20" s="2">
        <f t="shared" si="2"/>
        <v>0.52631578947368418</v>
      </c>
      <c r="J20">
        <v>22</v>
      </c>
      <c r="K20" s="2">
        <f t="shared" si="3"/>
        <v>0.57894736842105265</v>
      </c>
      <c r="L20">
        <v>16</v>
      </c>
      <c r="M20" s="4">
        <v>12</v>
      </c>
      <c r="N20" s="2">
        <f t="shared" si="6"/>
        <v>0.75</v>
      </c>
      <c r="O20">
        <v>157</v>
      </c>
      <c r="P20">
        <v>106</v>
      </c>
      <c r="Q20" s="7">
        <f t="shared" si="5"/>
        <v>0.67515923566878977</v>
      </c>
    </row>
    <row r="21" spans="1:17" x14ac:dyDescent="0.25">
      <c r="A21" s="42" t="s">
        <v>82</v>
      </c>
      <c r="B21" t="s">
        <v>47</v>
      </c>
      <c r="C21">
        <v>39</v>
      </c>
      <c r="D21">
        <v>26</v>
      </c>
      <c r="E21" s="1">
        <f t="shared" si="0"/>
        <v>0.66666666666666663</v>
      </c>
      <c r="F21">
        <v>37</v>
      </c>
      <c r="G21" s="1">
        <f t="shared" si="1"/>
        <v>0.94871794871794868</v>
      </c>
      <c r="H21">
        <v>30</v>
      </c>
      <c r="I21" s="2">
        <f t="shared" si="2"/>
        <v>0.76923076923076927</v>
      </c>
      <c r="J21">
        <v>24</v>
      </c>
      <c r="K21" s="2">
        <f t="shared" si="3"/>
        <v>0.61538461538461542</v>
      </c>
      <c r="L21">
        <v>19</v>
      </c>
      <c r="M21" s="4">
        <v>16</v>
      </c>
      <c r="N21" s="2">
        <f t="shared" si="6"/>
        <v>0.84210526315789469</v>
      </c>
      <c r="O21">
        <v>132</v>
      </c>
      <c r="P21">
        <v>101</v>
      </c>
      <c r="Q21" s="7">
        <f t="shared" si="5"/>
        <v>0.76515151515151514</v>
      </c>
    </row>
    <row r="22" spans="1:17" x14ac:dyDescent="0.25">
      <c r="A22" s="41" t="s">
        <v>84</v>
      </c>
      <c r="B22" t="s">
        <v>12</v>
      </c>
      <c r="C22">
        <v>47</v>
      </c>
      <c r="D22">
        <v>38</v>
      </c>
      <c r="E22" s="1">
        <f t="shared" si="0"/>
        <v>0.80851063829787229</v>
      </c>
      <c r="F22">
        <v>37</v>
      </c>
      <c r="G22" s="1">
        <f t="shared" si="1"/>
        <v>0.78723404255319152</v>
      </c>
      <c r="H22">
        <v>29</v>
      </c>
      <c r="I22" s="2">
        <f t="shared" si="2"/>
        <v>0.61702127659574468</v>
      </c>
      <c r="J22">
        <v>36</v>
      </c>
      <c r="K22" s="2">
        <f t="shared" si="3"/>
        <v>0.76595744680851063</v>
      </c>
      <c r="L22">
        <v>6</v>
      </c>
      <c r="M22" s="4">
        <v>4</v>
      </c>
      <c r="N22" s="2">
        <f t="shared" si="6"/>
        <v>0.66666666666666663</v>
      </c>
      <c r="O22">
        <v>127</v>
      </c>
      <c r="P22">
        <v>104</v>
      </c>
      <c r="Q22" s="7">
        <f t="shared" si="5"/>
        <v>0.81889763779527558</v>
      </c>
    </row>
    <row r="23" spans="1:17" x14ac:dyDescent="0.25">
      <c r="A23" s="41" t="s">
        <v>84</v>
      </c>
      <c r="B23" t="s">
        <v>19</v>
      </c>
      <c r="C23">
        <v>266</v>
      </c>
      <c r="D23">
        <v>206</v>
      </c>
      <c r="E23" s="1">
        <f t="shared" si="0"/>
        <v>0.77443609022556392</v>
      </c>
      <c r="F23">
        <v>212</v>
      </c>
      <c r="G23" s="1">
        <f t="shared" si="1"/>
        <v>0.79699248120300747</v>
      </c>
      <c r="H23">
        <v>186</v>
      </c>
      <c r="I23" s="2">
        <f t="shared" si="2"/>
        <v>0.6992481203007519</v>
      </c>
      <c r="J23">
        <v>144</v>
      </c>
      <c r="K23" s="2">
        <f t="shared" si="3"/>
        <v>0.54135338345864659</v>
      </c>
      <c r="L23">
        <v>112</v>
      </c>
      <c r="M23" s="4">
        <v>110</v>
      </c>
      <c r="N23" s="2">
        <f t="shared" si="6"/>
        <v>0.9821428571428571</v>
      </c>
      <c r="O23">
        <v>681</v>
      </c>
      <c r="P23">
        <v>531</v>
      </c>
      <c r="Q23" s="7">
        <f t="shared" si="5"/>
        <v>0.77973568281938321</v>
      </c>
    </row>
    <row r="24" spans="1:17" x14ac:dyDescent="0.25">
      <c r="A24" s="41" t="s">
        <v>84</v>
      </c>
      <c r="B24" t="s">
        <v>21</v>
      </c>
      <c r="C24">
        <v>18</v>
      </c>
      <c r="D24">
        <v>14</v>
      </c>
      <c r="E24" s="1">
        <f t="shared" si="0"/>
        <v>0.77777777777777779</v>
      </c>
      <c r="F24">
        <v>12</v>
      </c>
      <c r="G24" s="1">
        <f t="shared" si="1"/>
        <v>0.66666666666666663</v>
      </c>
      <c r="H24">
        <v>9</v>
      </c>
      <c r="I24" s="2">
        <f t="shared" si="2"/>
        <v>0.5</v>
      </c>
      <c r="J24">
        <v>12</v>
      </c>
      <c r="K24" s="2">
        <f t="shared" si="3"/>
        <v>0.66666666666666663</v>
      </c>
      <c r="L24">
        <v>2</v>
      </c>
      <c r="M24" s="4">
        <v>2</v>
      </c>
      <c r="N24" s="2">
        <f t="shared" si="6"/>
        <v>1</v>
      </c>
      <c r="O24">
        <v>33</v>
      </c>
      <c r="P24">
        <v>24</v>
      </c>
      <c r="Q24" s="7">
        <f t="shared" si="5"/>
        <v>0.72727272727272729</v>
      </c>
    </row>
    <row r="25" spans="1:17" x14ac:dyDescent="0.25">
      <c r="A25" s="41" t="s">
        <v>84</v>
      </c>
      <c r="B25" t="s">
        <v>24</v>
      </c>
      <c r="C25">
        <v>78</v>
      </c>
      <c r="D25">
        <v>38</v>
      </c>
      <c r="E25" s="1">
        <f t="shared" si="0"/>
        <v>0.48717948717948717</v>
      </c>
      <c r="F25">
        <v>56</v>
      </c>
      <c r="G25" s="1">
        <f t="shared" si="1"/>
        <v>0.71794871794871795</v>
      </c>
      <c r="H25">
        <v>47</v>
      </c>
      <c r="I25" s="2">
        <f t="shared" si="2"/>
        <v>0.60256410256410253</v>
      </c>
      <c r="J25">
        <v>52</v>
      </c>
      <c r="K25" s="2">
        <f t="shared" si="3"/>
        <v>0.66666666666666663</v>
      </c>
      <c r="L25">
        <v>14</v>
      </c>
      <c r="M25" s="4">
        <v>12</v>
      </c>
      <c r="N25" s="2">
        <f t="shared" si="6"/>
        <v>0.8571428571428571</v>
      </c>
      <c r="O25">
        <v>210</v>
      </c>
      <c r="P25">
        <v>148</v>
      </c>
      <c r="Q25" s="7">
        <f t="shared" si="5"/>
        <v>0.70476190476190481</v>
      </c>
    </row>
    <row r="26" spans="1:17" x14ac:dyDescent="0.25">
      <c r="A26" s="41" t="s">
        <v>84</v>
      </c>
      <c r="B26" t="s">
        <v>26</v>
      </c>
      <c r="C26">
        <v>125</v>
      </c>
      <c r="D26">
        <v>96</v>
      </c>
      <c r="E26" s="1">
        <f t="shared" si="0"/>
        <v>0.76800000000000002</v>
      </c>
      <c r="F26">
        <v>101</v>
      </c>
      <c r="G26" s="1">
        <f t="shared" si="1"/>
        <v>0.80800000000000005</v>
      </c>
      <c r="H26">
        <v>86</v>
      </c>
      <c r="I26" s="2">
        <f t="shared" si="2"/>
        <v>0.68799999999999994</v>
      </c>
      <c r="J26">
        <v>75</v>
      </c>
      <c r="K26" s="2">
        <f t="shared" si="3"/>
        <v>0.6</v>
      </c>
      <c r="L26">
        <v>54</v>
      </c>
      <c r="M26" s="4">
        <v>47</v>
      </c>
      <c r="N26" s="7">
        <f t="shared" si="6"/>
        <v>0.87037037037037035</v>
      </c>
      <c r="O26">
        <v>449</v>
      </c>
      <c r="P26">
        <v>365</v>
      </c>
      <c r="Q26" s="7">
        <f t="shared" si="5"/>
        <v>0.81291759465478841</v>
      </c>
    </row>
    <row r="27" spans="1:17" x14ac:dyDescent="0.25">
      <c r="A27" s="41" t="s">
        <v>84</v>
      </c>
      <c r="B27" t="s">
        <v>27</v>
      </c>
      <c r="C27">
        <v>72</v>
      </c>
      <c r="D27">
        <v>52</v>
      </c>
      <c r="E27" s="1">
        <f t="shared" si="0"/>
        <v>0.72222222222222221</v>
      </c>
      <c r="F27">
        <v>57</v>
      </c>
      <c r="G27" s="1">
        <f t="shared" si="1"/>
        <v>0.79166666666666663</v>
      </c>
      <c r="H27">
        <v>42</v>
      </c>
      <c r="I27" s="2">
        <f t="shared" si="2"/>
        <v>0.58333333333333337</v>
      </c>
      <c r="J27">
        <v>48</v>
      </c>
      <c r="K27" s="2">
        <f t="shared" si="3"/>
        <v>0.66666666666666663</v>
      </c>
      <c r="L27">
        <v>11</v>
      </c>
      <c r="M27" s="4">
        <v>10</v>
      </c>
      <c r="N27" s="2">
        <f t="shared" si="6"/>
        <v>0.90909090909090906</v>
      </c>
      <c r="O27">
        <v>236</v>
      </c>
      <c r="P27">
        <v>176</v>
      </c>
      <c r="Q27" s="7">
        <f t="shared" si="5"/>
        <v>0.74576271186440679</v>
      </c>
    </row>
    <row r="28" spans="1:17" x14ac:dyDescent="0.25">
      <c r="A28" s="41" t="s">
        <v>84</v>
      </c>
      <c r="B28" t="s">
        <v>29</v>
      </c>
      <c r="C28">
        <v>5</v>
      </c>
      <c r="D28">
        <v>2</v>
      </c>
      <c r="E28" s="1">
        <f t="shared" si="0"/>
        <v>0.4</v>
      </c>
      <c r="F28">
        <v>3</v>
      </c>
      <c r="G28" s="1">
        <f t="shared" si="1"/>
        <v>0.6</v>
      </c>
      <c r="H28">
        <v>1</v>
      </c>
      <c r="I28" s="2">
        <f t="shared" si="2"/>
        <v>0.2</v>
      </c>
      <c r="J28">
        <v>3</v>
      </c>
      <c r="K28" s="2">
        <f t="shared" si="3"/>
        <v>0.6</v>
      </c>
      <c r="L28">
        <v>2</v>
      </c>
      <c r="M28" s="4">
        <v>2</v>
      </c>
      <c r="N28" s="2">
        <f t="shared" si="6"/>
        <v>1</v>
      </c>
      <c r="O28">
        <v>11</v>
      </c>
      <c r="P28">
        <v>7</v>
      </c>
      <c r="Q28" s="7">
        <f t="shared" si="5"/>
        <v>0.63636363636363635</v>
      </c>
    </row>
    <row r="29" spans="1:17" x14ac:dyDescent="0.25">
      <c r="A29" s="41" t="s">
        <v>84</v>
      </c>
      <c r="B29" t="s">
        <v>30</v>
      </c>
      <c r="C29">
        <v>23</v>
      </c>
      <c r="D29">
        <v>16</v>
      </c>
      <c r="E29" s="1">
        <f t="shared" si="0"/>
        <v>0.69565217391304346</v>
      </c>
      <c r="F29">
        <v>19</v>
      </c>
      <c r="G29" s="1">
        <f t="shared" si="1"/>
        <v>0.82608695652173914</v>
      </c>
      <c r="H29">
        <v>10</v>
      </c>
      <c r="I29" s="2">
        <f t="shared" si="2"/>
        <v>0.43478260869565216</v>
      </c>
      <c r="J29">
        <v>12</v>
      </c>
      <c r="K29" s="2">
        <f t="shared" si="3"/>
        <v>0.52173913043478259</v>
      </c>
      <c r="L29">
        <v>8</v>
      </c>
      <c r="M29" s="4">
        <v>6</v>
      </c>
      <c r="N29" s="2">
        <f t="shared" si="6"/>
        <v>0.75</v>
      </c>
      <c r="O29">
        <v>92</v>
      </c>
      <c r="P29">
        <v>72</v>
      </c>
      <c r="Q29" s="7">
        <f t="shared" si="5"/>
        <v>0.78260869565217395</v>
      </c>
    </row>
    <row r="30" spans="1:17" x14ac:dyDescent="0.25">
      <c r="A30" s="41" t="s">
        <v>84</v>
      </c>
      <c r="B30" t="s">
        <v>31</v>
      </c>
      <c r="C30">
        <v>77</v>
      </c>
      <c r="D30">
        <v>56</v>
      </c>
      <c r="E30" s="1">
        <f t="shared" si="0"/>
        <v>0.72727272727272729</v>
      </c>
      <c r="F30">
        <v>61</v>
      </c>
      <c r="G30" s="1">
        <f t="shared" si="1"/>
        <v>0.79220779220779225</v>
      </c>
      <c r="H30">
        <v>52</v>
      </c>
      <c r="I30" s="2">
        <f t="shared" si="2"/>
        <v>0.67532467532467533</v>
      </c>
      <c r="J30">
        <v>58</v>
      </c>
      <c r="K30" s="2">
        <f t="shared" si="3"/>
        <v>0.75324675324675328</v>
      </c>
      <c r="L30">
        <v>21</v>
      </c>
      <c r="M30" s="4">
        <v>19</v>
      </c>
      <c r="N30" s="2">
        <f t="shared" si="6"/>
        <v>0.90476190476190477</v>
      </c>
      <c r="O30">
        <v>249</v>
      </c>
      <c r="P30">
        <v>175</v>
      </c>
      <c r="Q30" s="7">
        <f t="shared" si="5"/>
        <v>0.70281124497991965</v>
      </c>
    </row>
    <row r="31" spans="1:17" x14ac:dyDescent="0.25">
      <c r="A31" s="41" t="s">
        <v>84</v>
      </c>
      <c r="B31" t="s">
        <v>32</v>
      </c>
      <c r="C31">
        <v>159</v>
      </c>
      <c r="D31">
        <v>126</v>
      </c>
      <c r="E31" s="1">
        <f t="shared" si="0"/>
        <v>0.79245283018867929</v>
      </c>
      <c r="F31">
        <v>137</v>
      </c>
      <c r="G31" s="1">
        <f t="shared" si="1"/>
        <v>0.86163522012578619</v>
      </c>
      <c r="H31">
        <v>97</v>
      </c>
      <c r="I31" s="2">
        <f t="shared" si="2"/>
        <v>0.61006289308176098</v>
      </c>
      <c r="J31">
        <v>81</v>
      </c>
      <c r="K31" s="2">
        <f t="shared" si="3"/>
        <v>0.50943396226415094</v>
      </c>
      <c r="L31">
        <v>92</v>
      </c>
      <c r="M31" s="4">
        <v>84</v>
      </c>
      <c r="N31" s="7">
        <f t="shared" si="6"/>
        <v>0.91304347826086951</v>
      </c>
      <c r="O31">
        <v>457</v>
      </c>
      <c r="P31">
        <v>329</v>
      </c>
      <c r="Q31" s="7">
        <f t="shared" si="5"/>
        <v>0.71991247264770242</v>
      </c>
    </row>
    <row r="32" spans="1:17" x14ac:dyDescent="0.25">
      <c r="A32" s="41" t="s">
        <v>84</v>
      </c>
      <c r="B32" t="s">
        <v>33</v>
      </c>
      <c r="C32">
        <v>236</v>
      </c>
      <c r="D32">
        <v>182</v>
      </c>
      <c r="E32" s="1">
        <f t="shared" si="0"/>
        <v>0.77118644067796616</v>
      </c>
      <c r="F32">
        <v>186</v>
      </c>
      <c r="G32" s="1">
        <f t="shared" si="1"/>
        <v>0.78813559322033899</v>
      </c>
      <c r="H32">
        <v>146</v>
      </c>
      <c r="I32" s="2">
        <f t="shared" si="2"/>
        <v>0.61864406779661019</v>
      </c>
      <c r="J32">
        <v>150</v>
      </c>
      <c r="K32" s="2">
        <f t="shared" si="3"/>
        <v>0.63559322033898302</v>
      </c>
      <c r="L32">
        <v>103</v>
      </c>
      <c r="M32" s="4">
        <v>95</v>
      </c>
      <c r="N32" s="2">
        <f t="shared" si="6"/>
        <v>0.92233009708737868</v>
      </c>
      <c r="O32">
        <v>742</v>
      </c>
      <c r="P32">
        <v>637</v>
      </c>
      <c r="Q32" s="7">
        <f t="shared" si="5"/>
        <v>0.85849056603773588</v>
      </c>
    </row>
    <row r="33" spans="1:17" x14ac:dyDescent="0.25">
      <c r="A33" s="41" t="s">
        <v>84</v>
      </c>
      <c r="B33" t="s">
        <v>36</v>
      </c>
      <c r="C33">
        <v>48</v>
      </c>
      <c r="D33">
        <v>26</v>
      </c>
      <c r="E33" s="1">
        <f t="shared" si="0"/>
        <v>0.54166666666666663</v>
      </c>
      <c r="F33">
        <v>33</v>
      </c>
      <c r="G33" s="1">
        <f t="shared" si="1"/>
        <v>0.6875</v>
      </c>
      <c r="H33">
        <v>29</v>
      </c>
      <c r="I33" s="2">
        <f t="shared" si="2"/>
        <v>0.60416666666666663</v>
      </c>
      <c r="J33">
        <v>36</v>
      </c>
      <c r="K33" s="2">
        <f t="shared" si="3"/>
        <v>0.75</v>
      </c>
      <c r="L33">
        <v>9</v>
      </c>
      <c r="M33" s="4">
        <v>8</v>
      </c>
      <c r="N33" s="2">
        <f t="shared" si="6"/>
        <v>0.88888888888888884</v>
      </c>
      <c r="O33">
        <v>122</v>
      </c>
      <c r="P33">
        <v>89</v>
      </c>
      <c r="Q33" s="7">
        <f t="shared" si="5"/>
        <v>0.72950819672131151</v>
      </c>
    </row>
    <row r="34" spans="1:17" x14ac:dyDescent="0.25">
      <c r="A34" s="41" t="s">
        <v>84</v>
      </c>
      <c r="B34" t="s">
        <v>38</v>
      </c>
      <c r="C34">
        <v>79</v>
      </c>
      <c r="D34">
        <v>50</v>
      </c>
      <c r="E34" s="1">
        <f t="shared" si="0"/>
        <v>0.63291139240506333</v>
      </c>
      <c r="F34">
        <v>61</v>
      </c>
      <c r="G34" s="1">
        <f t="shared" si="1"/>
        <v>0.77215189873417722</v>
      </c>
      <c r="H34">
        <v>48</v>
      </c>
      <c r="I34" s="2">
        <f t="shared" si="2"/>
        <v>0.60759493670886078</v>
      </c>
      <c r="J34">
        <v>48</v>
      </c>
      <c r="K34" s="2">
        <f t="shared" si="3"/>
        <v>0.60759493670886078</v>
      </c>
      <c r="L34">
        <v>23</v>
      </c>
      <c r="M34" s="4">
        <v>19</v>
      </c>
      <c r="N34" s="2">
        <f t="shared" si="6"/>
        <v>0.82608695652173914</v>
      </c>
      <c r="O34">
        <v>254</v>
      </c>
      <c r="P34">
        <v>195</v>
      </c>
      <c r="Q34" s="7">
        <f t="shared" si="5"/>
        <v>0.76771653543307083</v>
      </c>
    </row>
    <row r="35" spans="1:17" x14ac:dyDescent="0.25">
      <c r="A35" s="41" t="s">
        <v>84</v>
      </c>
      <c r="B35" t="s">
        <v>43</v>
      </c>
      <c r="C35">
        <v>25</v>
      </c>
      <c r="D35">
        <v>20</v>
      </c>
      <c r="E35" s="1">
        <f t="shared" si="0"/>
        <v>0.8</v>
      </c>
      <c r="F35">
        <v>23</v>
      </c>
      <c r="G35" s="1">
        <f t="shared" si="1"/>
        <v>0.92</v>
      </c>
      <c r="H35">
        <v>12</v>
      </c>
      <c r="I35" s="2">
        <f t="shared" si="2"/>
        <v>0.48</v>
      </c>
      <c r="J35">
        <v>16</v>
      </c>
      <c r="K35" s="2">
        <f t="shared" si="3"/>
        <v>0.64</v>
      </c>
      <c r="L35">
        <v>6</v>
      </c>
      <c r="M35" s="4">
        <v>6</v>
      </c>
      <c r="N35" s="2">
        <f t="shared" si="6"/>
        <v>1</v>
      </c>
      <c r="O35">
        <v>60</v>
      </c>
      <c r="P35">
        <v>47</v>
      </c>
      <c r="Q35" s="7">
        <f t="shared" si="5"/>
        <v>0.78333333333333333</v>
      </c>
    </row>
    <row r="36" spans="1:17" x14ac:dyDescent="0.25">
      <c r="A36" s="45" t="s">
        <v>83</v>
      </c>
      <c r="B36" t="s">
        <v>0</v>
      </c>
      <c r="C36">
        <v>39</v>
      </c>
      <c r="D36">
        <v>27</v>
      </c>
      <c r="E36" s="1">
        <f t="shared" si="0"/>
        <v>0.69230769230769229</v>
      </c>
      <c r="F36">
        <v>30</v>
      </c>
      <c r="G36" s="1">
        <f t="shared" si="1"/>
        <v>0.76923076923076927</v>
      </c>
      <c r="H36">
        <v>27</v>
      </c>
      <c r="I36" s="2">
        <f t="shared" si="2"/>
        <v>0.69230769230769229</v>
      </c>
      <c r="J36">
        <v>27</v>
      </c>
      <c r="K36" s="2">
        <f t="shared" si="3"/>
        <v>0.69230769230769229</v>
      </c>
      <c r="L36">
        <v>26</v>
      </c>
      <c r="M36" s="4">
        <v>18</v>
      </c>
      <c r="N36" s="2">
        <f t="shared" si="6"/>
        <v>0.69230769230769229</v>
      </c>
      <c r="O36">
        <v>151</v>
      </c>
      <c r="P36">
        <v>131</v>
      </c>
      <c r="Q36" s="7">
        <f t="shared" si="5"/>
        <v>0.86754966887417218</v>
      </c>
    </row>
    <row r="37" spans="1:17" x14ac:dyDescent="0.25">
      <c r="A37" s="45" t="s">
        <v>83</v>
      </c>
      <c r="B37" t="s">
        <v>1</v>
      </c>
      <c r="C37">
        <v>68</v>
      </c>
      <c r="D37">
        <v>41</v>
      </c>
      <c r="E37" s="1">
        <f t="shared" si="0"/>
        <v>0.6029411764705882</v>
      </c>
      <c r="F37">
        <v>55</v>
      </c>
      <c r="G37" s="1">
        <f t="shared" si="1"/>
        <v>0.80882352941176472</v>
      </c>
      <c r="H37">
        <v>45</v>
      </c>
      <c r="I37" s="2">
        <f t="shared" si="2"/>
        <v>0.66176470588235292</v>
      </c>
      <c r="J37">
        <v>50</v>
      </c>
      <c r="K37" s="2">
        <f t="shared" si="3"/>
        <v>0.73529411764705888</v>
      </c>
      <c r="L37">
        <v>18</v>
      </c>
      <c r="M37" s="4">
        <v>14</v>
      </c>
      <c r="N37" s="2">
        <f t="shared" si="6"/>
        <v>0.77777777777777779</v>
      </c>
      <c r="O37">
        <v>187</v>
      </c>
      <c r="P37">
        <v>151</v>
      </c>
      <c r="Q37" s="7">
        <f t="shared" si="5"/>
        <v>0.80748663101604279</v>
      </c>
    </row>
    <row r="38" spans="1:17" x14ac:dyDescent="0.25">
      <c r="A38" s="45" t="s">
        <v>83</v>
      </c>
      <c r="B38" t="s">
        <v>3</v>
      </c>
      <c r="C38">
        <v>54</v>
      </c>
      <c r="D38">
        <v>31</v>
      </c>
      <c r="E38" s="1">
        <f t="shared" si="0"/>
        <v>0.57407407407407407</v>
      </c>
      <c r="F38">
        <v>43</v>
      </c>
      <c r="G38" s="1">
        <f t="shared" si="1"/>
        <v>0.79629629629629628</v>
      </c>
      <c r="H38">
        <v>36</v>
      </c>
      <c r="I38" s="2">
        <f t="shared" si="2"/>
        <v>0.66666666666666663</v>
      </c>
      <c r="J38">
        <v>34</v>
      </c>
      <c r="K38" s="2">
        <f t="shared" si="3"/>
        <v>0.62962962962962965</v>
      </c>
      <c r="L38">
        <v>12</v>
      </c>
      <c r="M38" s="4">
        <v>10</v>
      </c>
      <c r="N38" s="2">
        <f t="shared" si="6"/>
        <v>0.83333333333333337</v>
      </c>
      <c r="O38">
        <v>178</v>
      </c>
      <c r="P38">
        <v>135</v>
      </c>
      <c r="Q38" s="7">
        <f t="shared" si="5"/>
        <v>0.7584269662921348</v>
      </c>
    </row>
    <row r="39" spans="1:17" x14ac:dyDescent="0.25">
      <c r="A39" s="45" t="s">
        <v>83</v>
      </c>
      <c r="B39" t="s">
        <v>6</v>
      </c>
      <c r="C39">
        <v>185</v>
      </c>
      <c r="D39">
        <v>127</v>
      </c>
      <c r="E39" s="1">
        <f t="shared" si="0"/>
        <v>0.68648648648648647</v>
      </c>
      <c r="F39">
        <v>144</v>
      </c>
      <c r="G39" s="1">
        <f t="shared" si="1"/>
        <v>0.77837837837837842</v>
      </c>
      <c r="H39">
        <v>117</v>
      </c>
      <c r="I39" s="2">
        <f t="shared" si="2"/>
        <v>0.63243243243243241</v>
      </c>
      <c r="J39">
        <v>97</v>
      </c>
      <c r="K39" s="2">
        <f t="shared" si="3"/>
        <v>0.5243243243243243</v>
      </c>
      <c r="L39">
        <v>104</v>
      </c>
      <c r="M39" s="4">
        <v>96</v>
      </c>
      <c r="N39" s="2">
        <f t="shared" si="6"/>
        <v>0.92307692307692313</v>
      </c>
      <c r="O39">
        <v>478</v>
      </c>
      <c r="P39">
        <v>350</v>
      </c>
      <c r="Q39" s="7">
        <f t="shared" si="5"/>
        <v>0.73221757322175729</v>
      </c>
    </row>
    <row r="40" spans="1:17" x14ac:dyDescent="0.25">
      <c r="A40" s="45" t="s">
        <v>83</v>
      </c>
      <c r="B40" t="s">
        <v>8</v>
      </c>
      <c r="C40">
        <v>11</v>
      </c>
      <c r="D40">
        <v>9</v>
      </c>
      <c r="E40" s="1">
        <f t="shared" si="0"/>
        <v>0.81818181818181823</v>
      </c>
      <c r="F40">
        <v>5</v>
      </c>
      <c r="G40" s="1">
        <f t="shared" si="1"/>
        <v>0.45454545454545453</v>
      </c>
      <c r="H40">
        <v>3</v>
      </c>
      <c r="I40" s="2">
        <f t="shared" si="2"/>
        <v>0.27272727272727271</v>
      </c>
      <c r="J40">
        <v>6</v>
      </c>
      <c r="K40" s="2">
        <f t="shared" si="3"/>
        <v>0.54545454545454541</v>
      </c>
      <c r="L40">
        <v>3</v>
      </c>
      <c r="M40" s="4">
        <v>3</v>
      </c>
      <c r="N40" s="2">
        <f t="shared" si="6"/>
        <v>1</v>
      </c>
      <c r="O40">
        <v>26</v>
      </c>
      <c r="P40">
        <v>14</v>
      </c>
      <c r="Q40" s="7">
        <f t="shared" si="5"/>
        <v>0.53846153846153844</v>
      </c>
    </row>
    <row r="41" spans="1:17" x14ac:dyDescent="0.25">
      <c r="A41" s="45" t="s">
        <v>83</v>
      </c>
      <c r="B41" t="s">
        <v>10</v>
      </c>
      <c r="C41">
        <v>53</v>
      </c>
      <c r="D41">
        <v>36</v>
      </c>
      <c r="E41" s="1">
        <f t="shared" si="0"/>
        <v>0.67924528301886788</v>
      </c>
      <c r="F41">
        <v>42</v>
      </c>
      <c r="G41" s="1">
        <f t="shared" si="1"/>
        <v>0.79245283018867929</v>
      </c>
      <c r="H41">
        <v>36</v>
      </c>
      <c r="I41" s="2">
        <f t="shared" si="2"/>
        <v>0.67924528301886788</v>
      </c>
      <c r="J41">
        <v>38</v>
      </c>
      <c r="K41" s="2">
        <f t="shared" si="3"/>
        <v>0.71698113207547165</v>
      </c>
      <c r="L41">
        <v>19</v>
      </c>
      <c r="M41" s="4">
        <v>14</v>
      </c>
      <c r="N41" s="2">
        <f t="shared" si="6"/>
        <v>0.73684210526315785</v>
      </c>
      <c r="O41">
        <v>171</v>
      </c>
      <c r="P41">
        <v>142</v>
      </c>
      <c r="Q41" s="7">
        <f t="shared" si="5"/>
        <v>0.83040935672514615</v>
      </c>
    </row>
    <row r="42" spans="1:17" x14ac:dyDescent="0.25">
      <c r="A42" s="45" t="s">
        <v>83</v>
      </c>
      <c r="B42" t="s">
        <v>11</v>
      </c>
      <c r="C42">
        <v>26</v>
      </c>
      <c r="D42">
        <v>17</v>
      </c>
      <c r="E42" s="1">
        <f t="shared" si="0"/>
        <v>0.65384615384615385</v>
      </c>
      <c r="F42">
        <v>17</v>
      </c>
      <c r="G42" s="1">
        <f t="shared" si="1"/>
        <v>0.65384615384615385</v>
      </c>
      <c r="H42">
        <v>12</v>
      </c>
      <c r="I42" s="2">
        <f t="shared" si="2"/>
        <v>0.46153846153846156</v>
      </c>
      <c r="J42">
        <v>20</v>
      </c>
      <c r="K42" s="2">
        <f t="shared" si="3"/>
        <v>0.76923076923076927</v>
      </c>
      <c r="L42">
        <v>6</v>
      </c>
      <c r="M42" s="4">
        <v>6</v>
      </c>
      <c r="N42" s="2">
        <f t="shared" si="6"/>
        <v>1</v>
      </c>
      <c r="O42">
        <v>53</v>
      </c>
      <c r="P42">
        <v>42</v>
      </c>
      <c r="Q42" s="7">
        <f t="shared" si="5"/>
        <v>0.79245283018867929</v>
      </c>
    </row>
    <row r="43" spans="1:17" x14ac:dyDescent="0.25">
      <c r="A43" s="45" t="s">
        <v>83</v>
      </c>
      <c r="B43" t="s">
        <v>13</v>
      </c>
      <c r="C43">
        <v>67</v>
      </c>
      <c r="D43">
        <v>36</v>
      </c>
      <c r="E43" s="1">
        <f t="shared" si="0"/>
        <v>0.53731343283582089</v>
      </c>
      <c r="F43">
        <v>49</v>
      </c>
      <c r="G43" s="1">
        <f t="shared" si="1"/>
        <v>0.73134328358208955</v>
      </c>
      <c r="H43">
        <v>32</v>
      </c>
      <c r="I43" s="2">
        <f t="shared" si="2"/>
        <v>0.47761194029850745</v>
      </c>
      <c r="J43">
        <v>47</v>
      </c>
      <c r="K43" s="2">
        <f t="shared" si="3"/>
        <v>0.70149253731343286</v>
      </c>
      <c r="L43">
        <v>28</v>
      </c>
      <c r="M43" s="4">
        <v>24</v>
      </c>
      <c r="N43" s="2">
        <f t="shared" si="6"/>
        <v>0.8571428571428571</v>
      </c>
      <c r="O43">
        <v>192</v>
      </c>
      <c r="P43">
        <v>140</v>
      </c>
      <c r="Q43" s="7">
        <f t="shared" si="5"/>
        <v>0.72916666666666663</v>
      </c>
    </row>
    <row r="44" spans="1:17" x14ac:dyDescent="0.25">
      <c r="A44" s="45" t="s">
        <v>83</v>
      </c>
      <c r="B44" t="s">
        <v>14</v>
      </c>
      <c r="C44">
        <v>33</v>
      </c>
      <c r="D44">
        <v>22</v>
      </c>
      <c r="E44" s="1">
        <f t="shared" si="0"/>
        <v>0.66666666666666663</v>
      </c>
      <c r="F44">
        <v>24</v>
      </c>
      <c r="G44" s="1">
        <f t="shared" si="1"/>
        <v>0.72727272727272729</v>
      </c>
      <c r="H44">
        <v>21</v>
      </c>
      <c r="I44" s="2">
        <f t="shared" si="2"/>
        <v>0.63636363636363635</v>
      </c>
      <c r="J44">
        <v>25</v>
      </c>
      <c r="K44" s="2">
        <f t="shared" si="3"/>
        <v>0.75757575757575757</v>
      </c>
      <c r="L44">
        <v>9</v>
      </c>
      <c r="M44" s="4">
        <v>9</v>
      </c>
      <c r="N44" s="2">
        <f t="shared" si="6"/>
        <v>1</v>
      </c>
      <c r="O44">
        <v>85</v>
      </c>
      <c r="P44">
        <v>67</v>
      </c>
      <c r="Q44" s="7">
        <f t="shared" si="5"/>
        <v>0.78823529411764703</v>
      </c>
    </row>
    <row r="45" spans="1:17" x14ac:dyDescent="0.25">
      <c r="A45" s="45" t="s">
        <v>83</v>
      </c>
      <c r="B45" t="s">
        <v>15</v>
      </c>
      <c r="C45">
        <v>138</v>
      </c>
      <c r="D45">
        <v>91</v>
      </c>
      <c r="E45" s="1">
        <f t="shared" si="0"/>
        <v>0.65942028985507251</v>
      </c>
      <c r="F45">
        <v>115</v>
      </c>
      <c r="G45" s="1">
        <f t="shared" si="1"/>
        <v>0.83333333333333337</v>
      </c>
      <c r="H45">
        <v>103</v>
      </c>
      <c r="I45" s="2">
        <f t="shared" si="2"/>
        <v>0.74637681159420288</v>
      </c>
      <c r="J45">
        <v>75</v>
      </c>
      <c r="K45" s="2">
        <f t="shared" si="3"/>
        <v>0.54347826086956519</v>
      </c>
      <c r="L45">
        <v>62</v>
      </c>
      <c r="M45" s="4">
        <v>53</v>
      </c>
      <c r="N45" s="2">
        <f t="shared" si="6"/>
        <v>0.85483870967741937</v>
      </c>
      <c r="O45">
        <v>375</v>
      </c>
      <c r="P45">
        <v>297</v>
      </c>
      <c r="Q45" s="7">
        <f t="shared" si="5"/>
        <v>0.79200000000000004</v>
      </c>
    </row>
    <row r="46" spans="1:17" x14ac:dyDescent="0.25">
      <c r="A46" s="45" t="s">
        <v>83</v>
      </c>
      <c r="B46" t="s">
        <v>16</v>
      </c>
      <c r="C46">
        <v>7</v>
      </c>
      <c r="D46">
        <v>2</v>
      </c>
      <c r="E46" s="1">
        <f t="shared" si="0"/>
        <v>0.2857142857142857</v>
      </c>
      <c r="F46">
        <v>2</v>
      </c>
      <c r="G46" s="1">
        <f t="shared" si="1"/>
        <v>0.2857142857142857</v>
      </c>
      <c r="H46">
        <v>3</v>
      </c>
      <c r="I46" s="2">
        <f t="shared" si="2"/>
        <v>0.42857142857142855</v>
      </c>
      <c r="J46">
        <v>4</v>
      </c>
      <c r="K46" s="2">
        <f t="shared" si="3"/>
        <v>0.5714285714285714</v>
      </c>
      <c r="L46">
        <v>2</v>
      </c>
      <c r="M46" s="4">
        <v>2</v>
      </c>
      <c r="N46" s="2">
        <f t="shared" si="6"/>
        <v>1</v>
      </c>
      <c r="O46">
        <v>16</v>
      </c>
      <c r="P46">
        <v>11</v>
      </c>
      <c r="Q46" s="7">
        <f t="shared" si="5"/>
        <v>0.6875</v>
      </c>
    </row>
    <row r="47" spans="1:17" x14ac:dyDescent="0.25">
      <c r="A47" s="45" t="s">
        <v>83</v>
      </c>
      <c r="B47" t="s">
        <v>28</v>
      </c>
      <c r="C47">
        <v>1</v>
      </c>
      <c r="D47">
        <v>0</v>
      </c>
      <c r="E47" s="1">
        <f t="shared" si="0"/>
        <v>0</v>
      </c>
      <c r="F47">
        <v>0</v>
      </c>
      <c r="G47" s="1">
        <f t="shared" si="1"/>
        <v>0</v>
      </c>
      <c r="H47">
        <v>0</v>
      </c>
      <c r="I47" s="2">
        <f t="shared" si="2"/>
        <v>0</v>
      </c>
      <c r="J47">
        <v>0</v>
      </c>
      <c r="K47" s="2">
        <f t="shared" si="3"/>
        <v>0</v>
      </c>
      <c r="L47">
        <v>0</v>
      </c>
      <c r="M47" s="4">
        <v>0</v>
      </c>
      <c r="N47" s="2" t="s">
        <v>58</v>
      </c>
      <c r="O47">
        <v>2</v>
      </c>
      <c r="P47">
        <v>2</v>
      </c>
      <c r="Q47" s="7">
        <f t="shared" si="5"/>
        <v>1</v>
      </c>
    </row>
    <row r="48" spans="1:17" x14ac:dyDescent="0.25">
      <c r="A48" s="45" t="s">
        <v>83</v>
      </c>
      <c r="B48" t="s">
        <v>35</v>
      </c>
      <c r="C48">
        <v>154</v>
      </c>
      <c r="D48">
        <v>119</v>
      </c>
      <c r="E48" s="1">
        <f t="shared" si="0"/>
        <v>0.77272727272727271</v>
      </c>
      <c r="F48">
        <v>127</v>
      </c>
      <c r="G48" s="1">
        <f t="shared" si="1"/>
        <v>0.82467532467532467</v>
      </c>
      <c r="H48">
        <v>108</v>
      </c>
      <c r="I48" s="2">
        <f t="shared" si="2"/>
        <v>0.70129870129870131</v>
      </c>
      <c r="J48">
        <v>95</v>
      </c>
      <c r="K48" s="2">
        <f t="shared" si="3"/>
        <v>0.61688311688311692</v>
      </c>
      <c r="L48">
        <v>90</v>
      </c>
      <c r="M48" s="4">
        <v>83</v>
      </c>
      <c r="N48" s="2">
        <f>M48/L48</f>
        <v>0.92222222222222228</v>
      </c>
      <c r="O48">
        <v>385</v>
      </c>
      <c r="P48">
        <v>303</v>
      </c>
      <c r="Q48" s="7">
        <f t="shared" si="5"/>
        <v>0.78701298701298705</v>
      </c>
    </row>
    <row r="49" spans="1:17" x14ac:dyDescent="0.25">
      <c r="A49" s="45" t="s">
        <v>83</v>
      </c>
      <c r="B49" t="s">
        <v>40</v>
      </c>
      <c r="C49">
        <v>104</v>
      </c>
      <c r="D49">
        <v>72</v>
      </c>
      <c r="E49" s="1">
        <f t="shared" si="0"/>
        <v>0.69230769230769229</v>
      </c>
      <c r="F49">
        <v>88</v>
      </c>
      <c r="G49" s="1">
        <f t="shared" si="1"/>
        <v>0.84615384615384615</v>
      </c>
      <c r="H49">
        <v>76</v>
      </c>
      <c r="I49" s="2">
        <f t="shared" si="2"/>
        <v>0.73076923076923073</v>
      </c>
      <c r="J49">
        <v>74</v>
      </c>
      <c r="K49" s="2">
        <f t="shared" si="3"/>
        <v>0.71153846153846156</v>
      </c>
      <c r="L49">
        <v>48</v>
      </c>
      <c r="M49" s="4">
        <v>40</v>
      </c>
      <c r="N49" s="2">
        <f>M49/L49</f>
        <v>0.83333333333333337</v>
      </c>
      <c r="O49">
        <v>327</v>
      </c>
      <c r="P49">
        <v>290</v>
      </c>
      <c r="Q49" s="7">
        <f t="shared" si="5"/>
        <v>0.88685015290519875</v>
      </c>
    </row>
    <row r="50" spans="1:17" x14ac:dyDescent="0.25">
      <c r="A50" s="45" t="s">
        <v>83</v>
      </c>
      <c r="B50" t="s">
        <v>41</v>
      </c>
      <c r="C50">
        <v>60</v>
      </c>
      <c r="D50">
        <v>40</v>
      </c>
      <c r="E50" s="1">
        <f t="shared" si="0"/>
        <v>0.66666666666666663</v>
      </c>
      <c r="F50">
        <v>51</v>
      </c>
      <c r="G50" s="1">
        <f t="shared" si="1"/>
        <v>0.85</v>
      </c>
      <c r="H50">
        <v>43</v>
      </c>
      <c r="I50" s="2">
        <f t="shared" si="2"/>
        <v>0.71666666666666667</v>
      </c>
      <c r="J50">
        <v>47</v>
      </c>
      <c r="K50" s="2">
        <f t="shared" si="3"/>
        <v>0.78333333333333333</v>
      </c>
      <c r="L50">
        <v>20</v>
      </c>
      <c r="M50" s="4">
        <v>16</v>
      </c>
      <c r="N50" s="2">
        <f>M50/L50</f>
        <v>0.8</v>
      </c>
      <c r="O50">
        <v>180</v>
      </c>
      <c r="P50">
        <v>149</v>
      </c>
      <c r="Q50" s="7">
        <f t="shared" si="5"/>
        <v>0.82777777777777772</v>
      </c>
    </row>
    <row r="51" spans="1:17" s="9" customFormat="1" x14ac:dyDescent="0.25">
      <c r="B51" s="20" t="s">
        <v>48</v>
      </c>
      <c r="C51" s="20">
        <f>SUM(C3:C50)</f>
        <v>3586</v>
      </c>
      <c r="D51" s="20">
        <f>SUM(D3:D50)</f>
        <v>2505</v>
      </c>
      <c r="E51" s="17">
        <f t="shared" ref="E51" si="7">D51/C51</f>
        <v>0.69854991634132735</v>
      </c>
      <c r="F51" s="20">
        <f>SUM(F3:F50)</f>
        <v>2885</v>
      </c>
      <c r="G51" s="17">
        <f t="shared" ref="G51" si="8">F51/C51</f>
        <v>0.80451756832124932</v>
      </c>
      <c r="H51" s="20">
        <f>SUM(H3:H50)</f>
        <v>2326</v>
      </c>
      <c r="I51" s="17">
        <f t="shared" ref="I51" si="9">H51/C51</f>
        <v>0.64863357501394314</v>
      </c>
      <c r="J51" s="20">
        <f>SUM(J3:J50)</f>
        <v>2164</v>
      </c>
      <c r="K51" s="17">
        <f t="shared" ref="K51" si="10">J51/C51</f>
        <v>0.60345789180145004</v>
      </c>
      <c r="L51" s="20">
        <f>SUM(L3:L50)</f>
        <v>1461</v>
      </c>
      <c r="M51" s="21">
        <f>SUM(M3:M50)</f>
        <v>1291</v>
      </c>
      <c r="N51" s="17">
        <f t="shared" ref="N51" si="11">M51/L51</f>
        <v>0.88364134154688567</v>
      </c>
      <c r="O51" s="20">
        <f>SUM(O3:O50)</f>
        <v>10854</v>
      </c>
      <c r="P51" s="20">
        <f>SUM(P3:P50)</f>
        <v>8452</v>
      </c>
      <c r="Q51" s="17">
        <f t="shared" ref="Q51" si="12">P51/O51</f>
        <v>0.77869909710705731</v>
      </c>
    </row>
    <row r="52" spans="1:17" x14ac:dyDescent="0.25">
      <c r="B52" s="57" t="s">
        <v>127</v>
      </c>
      <c r="E52" s="23">
        <f>STDEV(E3:E50)</f>
        <v>0.15261846754099262</v>
      </c>
      <c r="G52" s="23">
        <f>STDEV(G3:G50)</f>
        <v>0.16113920256236139</v>
      </c>
      <c r="I52" s="23">
        <f>STDEV(I3:I50)</f>
        <v>0.15096438359932821</v>
      </c>
      <c r="K52" s="23">
        <f>STDEV(K3:K50)</f>
        <v>0.14391677176938059</v>
      </c>
      <c r="N52" s="23">
        <f>STDEV(N3:N50)</f>
        <v>8.8574328475502631E-2</v>
      </c>
      <c r="Q52" s="23">
        <f>STDEV(Q3:Q50)</f>
        <v>8.4505473386204136E-2</v>
      </c>
    </row>
  </sheetData>
  <sortState ref="A3:Q50">
    <sortCondition ref="A3:A50"/>
    <sortCondition ref="B3:B50"/>
  </sortState>
  <mergeCells count="6">
    <mergeCell ref="P1:Q1"/>
    <mergeCell ref="D1:E1"/>
    <mergeCell ref="F1:G1"/>
    <mergeCell ref="H1:I1"/>
    <mergeCell ref="J1:K1"/>
    <mergeCell ref="M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workbookViewId="0">
      <pane ySplit="3" topLeftCell="A34" activePane="bottomLeft" state="frozen"/>
      <selection pane="bottomLeft" activeCell="M10" sqref="M10"/>
    </sheetView>
  </sheetViews>
  <sheetFormatPr defaultRowHeight="15" x14ac:dyDescent="0.25"/>
  <cols>
    <col min="2" max="2" width="16.140625" bestFit="1" customWidth="1"/>
    <col min="3" max="3" width="18" bestFit="1" customWidth="1"/>
    <col min="4" max="4" width="28.140625" bestFit="1" customWidth="1"/>
    <col min="5" max="5" width="10.5703125" bestFit="1" customWidth="1"/>
    <col min="6" max="6" width="12" bestFit="1" customWidth="1"/>
    <col min="7" max="7" width="8.5703125" bestFit="1" customWidth="1"/>
    <col min="8" max="8" width="10.5703125" bestFit="1" customWidth="1"/>
    <col min="9" max="9" width="12" bestFit="1" customWidth="1"/>
    <col min="10" max="10" width="10" bestFit="1" customWidth="1"/>
  </cols>
  <sheetData>
    <row r="2" spans="1:11" ht="18" customHeight="1" x14ac:dyDescent="0.25">
      <c r="D2" s="63" t="s">
        <v>66</v>
      </c>
      <c r="E2" s="63"/>
      <c r="F2" s="65" t="s">
        <v>62</v>
      </c>
      <c r="G2" s="65"/>
      <c r="H2" s="65"/>
      <c r="I2" s="64" t="s">
        <v>64</v>
      </c>
      <c r="J2" s="64"/>
      <c r="K2" s="64"/>
    </row>
    <row r="3" spans="1:11" ht="15.75" x14ac:dyDescent="0.25">
      <c r="B3" s="11" t="s">
        <v>49</v>
      </c>
      <c r="C3" s="10" t="s">
        <v>59</v>
      </c>
      <c r="D3" t="s">
        <v>60</v>
      </c>
      <c r="E3" t="s">
        <v>54</v>
      </c>
      <c r="F3" s="10" t="s">
        <v>61</v>
      </c>
      <c r="G3" s="8" t="s">
        <v>63</v>
      </c>
      <c r="H3" t="s">
        <v>54</v>
      </c>
      <c r="I3" s="9" t="s">
        <v>61</v>
      </c>
      <c r="J3" t="s">
        <v>65</v>
      </c>
      <c r="K3" t="s">
        <v>54</v>
      </c>
    </row>
    <row r="4" spans="1:11" x14ac:dyDescent="0.25">
      <c r="A4" s="40" t="s">
        <v>81</v>
      </c>
      <c r="B4" t="s">
        <v>2</v>
      </c>
      <c r="C4">
        <v>627</v>
      </c>
      <c r="D4">
        <v>475</v>
      </c>
      <c r="E4" s="7">
        <f t="shared" ref="E4:E51" si="0">D4/C4</f>
        <v>0.75757575757575757</v>
      </c>
      <c r="F4">
        <v>637</v>
      </c>
      <c r="G4">
        <v>518</v>
      </c>
      <c r="H4" s="7">
        <f t="shared" ref="H4:H51" si="1">G4/F4</f>
        <v>0.81318681318681318</v>
      </c>
      <c r="I4">
        <v>24</v>
      </c>
      <c r="J4">
        <v>19</v>
      </c>
      <c r="K4" s="7">
        <f>J4/I4</f>
        <v>0.79166666666666663</v>
      </c>
    </row>
    <row r="5" spans="1:11" x14ac:dyDescent="0.25">
      <c r="A5" s="40" t="s">
        <v>81</v>
      </c>
      <c r="B5" t="s">
        <v>5</v>
      </c>
      <c r="C5">
        <v>179</v>
      </c>
      <c r="D5">
        <v>128</v>
      </c>
      <c r="E5" s="7">
        <f t="shared" si="0"/>
        <v>0.71508379888268159</v>
      </c>
      <c r="F5">
        <v>863</v>
      </c>
      <c r="G5">
        <v>587</v>
      </c>
      <c r="H5" s="7">
        <f t="shared" si="1"/>
        <v>0.68018539976825032</v>
      </c>
      <c r="I5">
        <v>0</v>
      </c>
      <c r="J5">
        <v>0</v>
      </c>
      <c r="K5" s="7" t="s">
        <v>58</v>
      </c>
    </row>
    <row r="6" spans="1:11" x14ac:dyDescent="0.25">
      <c r="A6" s="40" t="s">
        <v>81</v>
      </c>
      <c r="B6" t="s">
        <v>18</v>
      </c>
      <c r="C6">
        <v>97</v>
      </c>
      <c r="D6">
        <v>57</v>
      </c>
      <c r="E6" s="7">
        <f t="shared" si="0"/>
        <v>0.58762886597938147</v>
      </c>
      <c r="F6">
        <v>393</v>
      </c>
      <c r="G6">
        <v>276</v>
      </c>
      <c r="H6" s="7">
        <f t="shared" si="1"/>
        <v>0.70229007633587781</v>
      </c>
      <c r="I6">
        <v>16</v>
      </c>
      <c r="J6">
        <v>7</v>
      </c>
      <c r="K6" s="7">
        <f t="shared" ref="K6:K51" si="2">J6/I6</f>
        <v>0.4375</v>
      </c>
    </row>
    <row r="7" spans="1:11" x14ac:dyDescent="0.25">
      <c r="A7" s="40" t="s">
        <v>81</v>
      </c>
      <c r="B7" t="s">
        <v>20</v>
      </c>
      <c r="C7">
        <v>332</v>
      </c>
      <c r="D7">
        <v>225</v>
      </c>
      <c r="E7" s="7">
        <f t="shared" si="0"/>
        <v>0.67771084337349397</v>
      </c>
      <c r="F7">
        <v>347</v>
      </c>
      <c r="G7">
        <v>203</v>
      </c>
      <c r="H7" s="7">
        <f t="shared" si="1"/>
        <v>0.58501440922190207</v>
      </c>
      <c r="I7">
        <v>88</v>
      </c>
      <c r="J7">
        <v>45</v>
      </c>
      <c r="K7" s="7">
        <f t="shared" si="2"/>
        <v>0.51136363636363635</v>
      </c>
    </row>
    <row r="8" spans="1:11" x14ac:dyDescent="0.25">
      <c r="A8" s="40" t="s">
        <v>81</v>
      </c>
      <c r="B8" t="s">
        <v>34</v>
      </c>
      <c r="C8">
        <v>348</v>
      </c>
      <c r="D8">
        <v>244</v>
      </c>
      <c r="E8" s="7">
        <f t="shared" si="0"/>
        <v>0.70114942528735635</v>
      </c>
      <c r="F8">
        <v>367</v>
      </c>
      <c r="G8">
        <v>239</v>
      </c>
      <c r="H8" s="7">
        <f t="shared" si="1"/>
        <v>0.6512261580381471</v>
      </c>
      <c r="I8">
        <v>70</v>
      </c>
      <c r="J8">
        <v>51</v>
      </c>
      <c r="K8" s="7">
        <f t="shared" si="2"/>
        <v>0.72857142857142854</v>
      </c>
    </row>
    <row r="9" spans="1:11" x14ac:dyDescent="0.25">
      <c r="A9" s="40" t="s">
        <v>81</v>
      </c>
      <c r="B9" t="s">
        <v>37</v>
      </c>
      <c r="C9">
        <v>317</v>
      </c>
      <c r="D9">
        <v>240</v>
      </c>
      <c r="E9" s="7">
        <f t="shared" si="0"/>
        <v>0.75709779179810721</v>
      </c>
      <c r="F9">
        <v>842</v>
      </c>
      <c r="G9">
        <v>704</v>
      </c>
      <c r="H9" s="7">
        <f t="shared" si="1"/>
        <v>0.83610451306413303</v>
      </c>
      <c r="I9">
        <v>1</v>
      </c>
      <c r="J9">
        <v>0</v>
      </c>
      <c r="K9" s="7">
        <f t="shared" si="2"/>
        <v>0</v>
      </c>
    </row>
    <row r="10" spans="1:11" x14ac:dyDescent="0.25">
      <c r="A10" s="40" t="s">
        <v>81</v>
      </c>
      <c r="B10" t="s">
        <v>39</v>
      </c>
      <c r="C10">
        <v>165</v>
      </c>
      <c r="D10">
        <v>85</v>
      </c>
      <c r="E10" s="7">
        <f t="shared" si="0"/>
        <v>0.51515151515151514</v>
      </c>
      <c r="F10">
        <v>584</v>
      </c>
      <c r="G10">
        <v>331</v>
      </c>
      <c r="H10" s="7">
        <f t="shared" si="1"/>
        <v>0.56678082191780821</v>
      </c>
      <c r="I10">
        <v>14</v>
      </c>
      <c r="J10">
        <v>8</v>
      </c>
      <c r="K10" s="7">
        <f t="shared" si="2"/>
        <v>0.5714285714285714</v>
      </c>
    </row>
    <row r="11" spans="1:11" x14ac:dyDescent="0.25">
      <c r="A11" s="40" t="s">
        <v>81</v>
      </c>
      <c r="B11" t="s">
        <v>45</v>
      </c>
      <c r="C11">
        <v>744</v>
      </c>
      <c r="D11">
        <v>537</v>
      </c>
      <c r="E11" s="7">
        <f t="shared" si="0"/>
        <v>0.72177419354838712</v>
      </c>
      <c r="F11">
        <v>836</v>
      </c>
      <c r="G11">
        <v>654</v>
      </c>
      <c r="H11" s="7">
        <f t="shared" si="1"/>
        <v>0.78229665071770338</v>
      </c>
      <c r="I11">
        <v>36</v>
      </c>
      <c r="J11">
        <v>23</v>
      </c>
      <c r="K11" s="7">
        <f t="shared" si="2"/>
        <v>0.63888888888888884</v>
      </c>
    </row>
    <row r="12" spans="1:11" x14ac:dyDescent="0.25">
      <c r="A12" s="42" t="s">
        <v>82</v>
      </c>
      <c r="B12" t="s">
        <v>4</v>
      </c>
      <c r="C12">
        <v>184</v>
      </c>
      <c r="D12">
        <v>106</v>
      </c>
      <c r="E12" s="7">
        <f t="shared" si="0"/>
        <v>0.57608695652173914</v>
      </c>
      <c r="F12">
        <v>247</v>
      </c>
      <c r="G12">
        <v>153</v>
      </c>
      <c r="H12" s="7">
        <f t="shared" si="1"/>
        <v>0.61943319838056676</v>
      </c>
      <c r="I12">
        <v>44</v>
      </c>
      <c r="J12">
        <v>34</v>
      </c>
      <c r="K12" s="7">
        <f t="shared" si="2"/>
        <v>0.77272727272727271</v>
      </c>
    </row>
    <row r="13" spans="1:11" x14ac:dyDescent="0.25">
      <c r="A13" s="42" t="s">
        <v>82</v>
      </c>
      <c r="B13" t="s">
        <v>7</v>
      </c>
      <c r="C13">
        <v>137</v>
      </c>
      <c r="D13">
        <v>78</v>
      </c>
      <c r="E13" s="7">
        <f t="shared" si="0"/>
        <v>0.56934306569343063</v>
      </c>
      <c r="F13">
        <v>511</v>
      </c>
      <c r="G13">
        <v>360</v>
      </c>
      <c r="H13" s="7">
        <f t="shared" si="1"/>
        <v>0.70450097847358117</v>
      </c>
      <c r="I13">
        <v>19</v>
      </c>
      <c r="J13">
        <v>10</v>
      </c>
      <c r="K13" s="7">
        <f t="shared" si="2"/>
        <v>0.52631578947368418</v>
      </c>
    </row>
    <row r="14" spans="1:11" x14ac:dyDescent="0.25">
      <c r="A14" s="42" t="s">
        <v>82</v>
      </c>
      <c r="B14" t="s">
        <v>9</v>
      </c>
      <c r="C14">
        <v>219</v>
      </c>
      <c r="D14">
        <v>148</v>
      </c>
      <c r="E14" s="7">
        <f t="shared" si="0"/>
        <v>0.67579908675799083</v>
      </c>
      <c r="F14">
        <v>275</v>
      </c>
      <c r="G14">
        <v>201</v>
      </c>
      <c r="H14" s="7">
        <f t="shared" si="1"/>
        <v>0.73090909090909095</v>
      </c>
      <c r="I14">
        <v>42</v>
      </c>
      <c r="J14">
        <v>31</v>
      </c>
      <c r="K14" s="7">
        <f t="shared" si="2"/>
        <v>0.73809523809523814</v>
      </c>
    </row>
    <row r="15" spans="1:11" x14ac:dyDescent="0.25">
      <c r="A15" s="42" t="s">
        <v>82</v>
      </c>
      <c r="B15" t="s">
        <v>17</v>
      </c>
      <c r="C15">
        <v>152</v>
      </c>
      <c r="D15">
        <v>98</v>
      </c>
      <c r="E15" s="7">
        <f t="shared" si="0"/>
        <v>0.64473684210526316</v>
      </c>
      <c r="F15">
        <v>386</v>
      </c>
      <c r="G15">
        <v>284</v>
      </c>
      <c r="H15" s="7">
        <f t="shared" si="1"/>
        <v>0.73575129533678751</v>
      </c>
      <c r="I15">
        <v>18</v>
      </c>
      <c r="J15">
        <v>8</v>
      </c>
      <c r="K15" s="7">
        <f t="shared" si="2"/>
        <v>0.44444444444444442</v>
      </c>
    </row>
    <row r="16" spans="1:11" x14ac:dyDescent="0.25">
      <c r="A16" s="42" t="s">
        <v>82</v>
      </c>
      <c r="B16" t="s">
        <v>22</v>
      </c>
      <c r="C16">
        <v>357</v>
      </c>
      <c r="D16">
        <v>242</v>
      </c>
      <c r="E16" s="7">
        <f t="shared" si="0"/>
        <v>0.67787114845938379</v>
      </c>
      <c r="F16">
        <v>498</v>
      </c>
      <c r="G16">
        <v>308</v>
      </c>
      <c r="H16" s="7">
        <f t="shared" si="1"/>
        <v>0.61847389558232935</v>
      </c>
      <c r="I16">
        <v>66</v>
      </c>
      <c r="J16">
        <v>38</v>
      </c>
      <c r="K16" s="7">
        <f t="shared" si="2"/>
        <v>0.5757575757575758</v>
      </c>
    </row>
    <row r="17" spans="1:11" x14ac:dyDescent="0.25">
      <c r="A17" s="42" t="s">
        <v>82</v>
      </c>
      <c r="B17" t="s">
        <v>23</v>
      </c>
      <c r="C17">
        <v>10</v>
      </c>
      <c r="D17">
        <v>5</v>
      </c>
      <c r="E17" s="7">
        <f t="shared" si="0"/>
        <v>0.5</v>
      </c>
      <c r="F17">
        <v>15</v>
      </c>
      <c r="G17">
        <v>9</v>
      </c>
      <c r="H17" s="7">
        <f t="shared" si="1"/>
        <v>0.6</v>
      </c>
      <c r="I17">
        <v>11</v>
      </c>
      <c r="J17">
        <v>9</v>
      </c>
      <c r="K17" s="7">
        <f t="shared" si="2"/>
        <v>0.81818181818181823</v>
      </c>
    </row>
    <row r="18" spans="1:11" x14ac:dyDescent="0.25">
      <c r="A18" s="42" t="s">
        <v>82</v>
      </c>
      <c r="B18" t="s">
        <v>25</v>
      </c>
      <c r="C18">
        <v>342</v>
      </c>
      <c r="D18">
        <v>224</v>
      </c>
      <c r="E18" s="7">
        <f t="shared" si="0"/>
        <v>0.65497076023391809</v>
      </c>
      <c r="F18">
        <v>457</v>
      </c>
      <c r="G18">
        <v>271</v>
      </c>
      <c r="H18" s="7">
        <f t="shared" si="1"/>
        <v>0.5929978118161926</v>
      </c>
      <c r="I18">
        <v>42</v>
      </c>
      <c r="J18">
        <v>25</v>
      </c>
      <c r="K18" s="7">
        <f t="shared" si="2"/>
        <v>0.59523809523809523</v>
      </c>
    </row>
    <row r="19" spans="1:11" x14ac:dyDescent="0.25">
      <c r="A19" s="42" t="s">
        <v>82</v>
      </c>
      <c r="B19" t="s">
        <v>42</v>
      </c>
      <c r="C19">
        <v>93</v>
      </c>
      <c r="D19">
        <v>48</v>
      </c>
      <c r="E19" s="7">
        <f t="shared" si="0"/>
        <v>0.5161290322580645</v>
      </c>
      <c r="F19">
        <v>124</v>
      </c>
      <c r="G19">
        <v>45</v>
      </c>
      <c r="H19" s="7">
        <f t="shared" si="1"/>
        <v>0.36290322580645162</v>
      </c>
      <c r="I19">
        <v>79</v>
      </c>
      <c r="J19">
        <v>55</v>
      </c>
      <c r="K19" s="7">
        <f t="shared" si="2"/>
        <v>0.69620253164556967</v>
      </c>
    </row>
    <row r="20" spans="1:11" x14ac:dyDescent="0.25">
      <c r="A20" s="42" t="s">
        <v>82</v>
      </c>
      <c r="B20" t="s">
        <v>44</v>
      </c>
      <c r="C20">
        <v>151</v>
      </c>
      <c r="D20">
        <v>80</v>
      </c>
      <c r="E20" s="7">
        <f t="shared" si="0"/>
        <v>0.5298013245033113</v>
      </c>
      <c r="F20">
        <v>188</v>
      </c>
      <c r="G20">
        <v>96</v>
      </c>
      <c r="H20" s="7">
        <f t="shared" si="1"/>
        <v>0.51063829787234039</v>
      </c>
      <c r="I20">
        <v>28</v>
      </c>
      <c r="J20">
        <v>18</v>
      </c>
      <c r="K20" s="7">
        <f t="shared" si="2"/>
        <v>0.6428571428571429</v>
      </c>
    </row>
    <row r="21" spans="1:11" x14ac:dyDescent="0.25">
      <c r="A21" s="42" t="s">
        <v>82</v>
      </c>
      <c r="B21" t="s">
        <v>46</v>
      </c>
      <c r="C21">
        <v>29</v>
      </c>
      <c r="D21">
        <v>15</v>
      </c>
      <c r="E21" s="7">
        <f t="shared" si="0"/>
        <v>0.51724137931034486</v>
      </c>
      <c r="F21">
        <v>187</v>
      </c>
      <c r="G21">
        <v>104</v>
      </c>
      <c r="H21" s="7">
        <f t="shared" si="1"/>
        <v>0.55614973262032086</v>
      </c>
      <c r="I21">
        <v>4</v>
      </c>
      <c r="J21">
        <v>3</v>
      </c>
      <c r="K21" s="7">
        <f t="shared" si="2"/>
        <v>0.75</v>
      </c>
    </row>
    <row r="22" spans="1:11" x14ac:dyDescent="0.25">
      <c r="A22" s="42" t="s">
        <v>82</v>
      </c>
      <c r="B22" t="s">
        <v>47</v>
      </c>
      <c r="C22">
        <v>177</v>
      </c>
      <c r="D22">
        <v>109</v>
      </c>
      <c r="E22" s="7">
        <f t="shared" si="0"/>
        <v>0.61581920903954801</v>
      </c>
      <c r="F22">
        <v>218</v>
      </c>
      <c r="G22">
        <v>146</v>
      </c>
      <c r="H22" s="7">
        <f t="shared" si="1"/>
        <v>0.66972477064220182</v>
      </c>
      <c r="I22">
        <v>22</v>
      </c>
      <c r="J22">
        <v>13</v>
      </c>
      <c r="K22" s="7">
        <f t="shared" si="2"/>
        <v>0.59090909090909094</v>
      </c>
    </row>
    <row r="23" spans="1:11" x14ac:dyDescent="0.25">
      <c r="A23" s="43" t="s">
        <v>84</v>
      </c>
      <c r="B23" t="s">
        <v>12</v>
      </c>
      <c r="C23">
        <v>227</v>
      </c>
      <c r="D23">
        <v>130</v>
      </c>
      <c r="E23" s="7">
        <f t="shared" si="0"/>
        <v>0.57268722466960353</v>
      </c>
      <c r="F23">
        <v>273</v>
      </c>
      <c r="G23">
        <v>161</v>
      </c>
      <c r="H23" s="7">
        <f t="shared" si="1"/>
        <v>0.58974358974358976</v>
      </c>
      <c r="I23">
        <v>64</v>
      </c>
      <c r="J23">
        <v>44</v>
      </c>
      <c r="K23" s="7">
        <f t="shared" si="2"/>
        <v>0.6875</v>
      </c>
    </row>
    <row r="24" spans="1:11" x14ac:dyDescent="0.25">
      <c r="A24" s="43" t="s">
        <v>84</v>
      </c>
      <c r="B24" t="s">
        <v>19</v>
      </c>
      <c r="C24">
        <v>289</v>
      </c>
      <c r="D24">
        <v>167</v>
      </c>
      <c r="E24" s="7">
        <f t="shared" si="0"/>
        <v>0.57785467128027679</v>
      </c>
      <c r="F24">
        <v>979</v>
      </c>
      <c r="G24">
        <v>682</v>
      </c>
      <c r="H24" s="7">
        <f t="shared" si="1"/>
        <v>0.6966292134831461</v>
      </c>
      <c r="I24">
        <v>19</v>
      </c>
      <c r="J24">
        <v>8</v>
      </c>
      <c r="K24" s="7">
        <f t="shared" si="2"/>
        <v>0.42105263157894735</v>
      </c>
    </row>
    <row r="25" spans="1:11" x14ac:dyDescent="0.25">
      <c r="A25" s="43" t="s">
        <v>84</v>
      </c>
      <c r="B25" t="s">
        <v>21</v>
      </c>
      <c r="C25">
        <v>47</v>
      </c>
      <c r="D25">
        <v>23</v>
      </c>
      <c r="E25" s="7">
        <f t="shared" si="0"/>
        <v>0.48936170212765956</v>
      </c>
      <c r="F25">
        <v>59</v>
      </c>
      <c r="G25">
        <v>30</v>
      </c>
      <c r="H25" s="7">
        <f t="shared" si="1"/>
        <v>0.50847457627118642</v>
      </c>
      <c r="I25">
        <v>7</v>
      </c>
      <c r="J25">
        <v>4</v>
      </c>
      <c r="K25" s="7">
        <f t="shared" si="2"/>
        <v>0.5714285714285714</v>
      </c>
    </row>
    <row r="26" spans="1:11" x14ac:dyDescent="0.25">
      <c r="A26" s="43" t="s">
        <v>84</v>
      </c>
      <c r="B26" t="s">
        <v>24</v>
      </c>
      <c r="C26">
        <v>315</v>
      </c>
      <c r="D26">
        <v>174</v>
      </c>
      <c r="E26" s="7">
        <f t="shared" si="0"/>
        <v>0.55238095238095242</v>
      </c>
      <c r="F26">
        <v>359</v>
      </c>
      <c r="G26">
        <v>223</v>
      </c>
      <c r="H26" s="7">
        <f t="shared" si="1"/>
        <v>0.62116991643454034</v>
      </c>
      <c r="I26">
        <v>72</v>
      </c>
      <c r="J26">
        <v>45</v>
      </c>
      <c r="K26" s="7">
        <f t="shared" si="2"/>
        <v>0.625</v>
      </c>
    </row>
    <row r="27" spans="1:11" x14ac:dyDescent="0.25">
      <c r="A27" s="43" t="s">
        <v>84</v>
      </c>
      <c r="B27" t="s">
        <v>26</v>
      </c>
      <c r="C27">
        <v>681</v>
      </c>
      <c r="D27">
        <v>479</v>
      </c>
      <c r="E27" s="7">
        <f t="shared" si="0"/>
        <v>0.70337738619676948</v>
      </c>
      <c r="F27">
        <v>794</v>
      </c>
      <c r="G27">
        <v>632</v>
      </c>
      <c r="H27" s="7">
        <f t="shared" si="1"/>
        <v>0.79596977329974816</v>
      </c>
      <c r="I27">
        <v>55</v>
      </c>
      <c r="J27">
        <v>35</v>
      </c>
      <c r="K27" s="7">
        <f t="shared" si="2"/>
        <v>0.63636363636363635</v>
      </c>
    </row>
    <row r="28" spans="1:11" x14ac:dyDescent="0.25">
      <c r="A28" s="43" t="s">
        <v>84</v>
      </c>
      <c r="B28" t="s">
        <v>27</v>
      </c>
      <c r="C28">
        <v>431</v>
      </c>
      <c r="D28">
        <v>269</v>
      </c>
      <c r="E28" s="7">
        <f t="shared" si="0"/>
        <v>0.62412993039443154</v>
      </c>
      <c r="F28">
        <v>480</v>
      </c>
      <c r="G28">
        <v>299</v>
      </c>
      <c r="H28" s="7">
        <f t="shared" si="1"/>
        <v>0.62291666666666667</v>
      </c>
      <c r="I28">
        <v>68</v>
      </c>
      <c r="J28">
        <v>41</v>
      </c>
      <c r="K28" s="7">
        <f t="shared" si="2"/>
        <v>0.6029411764705882</v>
      </c>
    </row>
    <row r="29" spans="1:11" x14ac:dyDescent="0.25">
      <c r="A29" s="43" t="s">
        <v>84</v>
      </c>
      <c r="B29" t="s">
        <v>29</v>
      </c>
      <c r="C29">
        <v>17</v>
      </c>
      <c r="D29">
        <v>7</v>
      </c>
      <c r="E29" s="7">
        <f t="shared" si="0"/>
        <v>0.41176470588235292</v>
      </c>
      <c r="F29">
        <v>20</v>
      </c>
      <c r="G29">
        <v>8</v>
      </c>
      <c r="H29" s="7">
        <f t="shared" si="1"/>
        <v>0.4</v>
      </c>
      <c r="I29">
        <v>1</v>
      </c>
      <c r="J29">
        <v>0</v>
      </c>
      <c r="K29" s="7">
        <f t="shared" si="2"/>
        <v>0</v>
      </c>
    </row>
    <row r="30" spans="1:11" x14ac:dyDescent="0.25">
      <c r="A30" s="43" t="s">
        <v>84</v>
      </c>
      <c r="B30" t="s">
        <v>30</v>
      </c>
      <c r="C30">
        <v>125</v>
      </c>
      <c r="D30">
        <v>79</v>
      </c>
      <c r="E30" s="7">
        <f t="shared" si="0"/>
        <v>0.63200000000000001</v>
      </c>
      <c r="F30">
        <v>178</v>
      </c>
      <c r="G30">
        <v>113</v>
      </c>
      <c r="H30" s="7">
        <f t="shared" si="1"/>
        <v>0.6348314606741573</v>
      </c>
      <c r="I30">
        <v>33</v>
      </c>
      <c r="J30">
        <v>23</v>
      </c>
      <c r="K30" s="7">
        <f t="shared" si="2"/>
        <v>0.69696969696969702</v>
      </c>
    </row>
    <row r="31" spans="1:11" x14ac:dyDescent="0.25">
      <c r="A31" s="43" t="s">
        <v>84</v>
      </c>
      <c r="B31" t="s">
        <v>31</v>
      </c>
      <c r="C31">
        <v>43</v>
      </c>
      <c r="D31">
        <v>24</v>
      </c>
      <c r="E31" s="7">
        <f t="shared" si="0"/>
        <v>0.55813953488372092</v>
      </c>
      <c r="F31">
        <v>406</v>
      </c>
      <c r="G31">
        <v>239</v>
      </c>
      <c r="H31" s="7">
        <f t="shared" si="1"/>
        <v>0.58866995073891626</v>
      </c>
      <c r="I31">
        <v>5</v>
      </c>
      <c r="J31">
        <v>3</v>
      </c>
      <c r="K31" s="7">
        <f t="shared" si="2"/>
        <v>0.6</v>
      </c>
    </row>
    <row r="32" spans="1:11" x14ac:dyDescent="0.25">
      <c r="A32" s="43" t="s">
        <v>84</v>
      </c>
      <c r="B32" t="s">
        <v>32</v>
      </c>
      <c r="C32">
        <v>128</v>
      </c>
      <c r="D32">
        <v>72</v>
      </c>
      <c r="E32" s="7">
        <f t="shared" si="0"/>
        <v>0.5625</v>
      </c>
      <c r="F32">
        <v>714</v>
      </c>
      <c r="G32">
        <v>538</v>
      </c>
      <c r="H32" s="7">
        <f t="shared" si="1"/>
        <v>0.75350140056022408</v>
      </c>
      <c r="I32">
        <v>8</v>
      </c>
      <c r="J32">
        <v>7</v>
      </c>
      <c r="K32" s="7">
        <f t="shared" si="2"/>
        <v>0.875</v>
      </c>
    </row>
    <row r="33" spans="1:11" x14ac:dyDescent="0.25">
      <c r="A33" s="43" t="s">
        <v>84</v>
      </c>
      <c r="B33" t="s">
        <v>33</v>
      </c>
      <c r="C33">
        <v>930</v>
      </c>
      <c r="D33">
        <v>648</v>
      </c>
      <c r="E33" s="7">
        <f t="shared" si="0"/>
        <v>0.6967741935483871</v>
      </c>
      <c r="F33">
        <v>1112</v>
      </c>
      <c r="G33">
        <v>767</v>
      </c>
      <c r="H33" s="7">
        <f t="shared" si="1"/>
        <v>0.68974820143884896</v>
      </c>
      <c r="I33">
        <v>45</v>
      </c>
      <c r="J33">
        <v>31</v>
      </c>
      <c r="K33" s="7">
        <f t="shared" si="2"/>
        <v>0.68888888888888888</v>
      </c>
    </row>
    <row r="34" spans="1:11" x14ac:dyDescent="0.25">
      <c r="A34" s="43" t="s">
        <v>84</v>
      </c>
      <c r="B34" t="s">
        <v>36</v>
      </c>
      <c r="C34">
        <v>193</v>
      </c>
      <c r="D34">
        <v>110</v>
      </c>
      <c r="E34" s="7">
        <f t="shared" si="0"/>
        <v>0.56994818652849744</v>
      </c>
      <c r="F34">
        <v>223</v>
      </c>
      <c r="G34">
        <v>124</v>
      </c>
      <c r="H34" s="7">
        <f t="shared" si="1"/>
        <v>0.55605381165919288</v>
      </c>
      <c r="I34">
        <v>153</v>
      </c>
      <c r="J34">
        <v>107</v>
      </c>
      <c r="K34" s="7">
        <f t="shared" si="2"/>
        <v>0.69934640522875813</v>
      </c>
    </row>
    <row r="35" spans="1:11" x14ac:dyDescent="0.25">
      <c r="A35" s="43" t="s">
        <v>84</v>
      </c>
      <c r="B35" t="s">
        <v>38</v>
      </c>
      <c r="C35">
        <v>439</v>
      </c>
      <c r="D35">
        <v>260</v>
      </c>
      <c r="E35" s="7">
        <f t="shared" si="0"/>
        <v>0.592255125284738</v>
      </c>
      <c r="F35">
        <v>544</v>
      </c>
      <c r="G35">
        <v>385</v>
      </c>
      <c r="H35" s="7">
        <f t="shared" si="1"/>
        <v>0.70772058823529416</v>
      </c>
      <c r="I35">
        <v>83</v>
      </c>
      <c r="J35">
        <v>53</v>
      </c>
      <c r="K35" s="7">
        <f t="shared" si="2"/>
        <v>0.63855421686746983</v>
      </c>
    </row>
    <row r="36" spans="1:11" x14ac:dyDescent="0.25">
      <c r="A36" s="43" t="s">
        <v>84</v>
      </c>
      <c r="B36" t="s">
        <v>43</v>
      </c>
      <c r="C36">
        <v>73</v>
      </c>
      <c r="D36">
        <v>46</v>
      </c>
      <c r="E36" s="7">
        <f t="shared" si="0"/>
        <v>0.63013698630136983</v>
      </c>
      <c r="F36">
        <v>94</v>
      </c>
      <c r="G36">
        <v>53</v>
      </c>
      <c r="H36" s="7">
        <f t="shared" si="1"/>
        <v>0.56382978723404253</v>
      </c>
      <c r="I36">
        <v>19</v>
      </c>
      <c r="J36">
        <v>12</v>
      </c>
      <c r="K36" s="7">
        <f t="shared" si="2"/>
        <v>0.63157894736842102</v>
      </c>
    </row>
    <row r="37" spans="1:11" x14ac:dyDescent="0.25">
      <c r="A37" s="45" t="s">
        <v>83</v>
      </c>
      <c r="B37" t="s">
        <v>0</v>
      </c>
      <c r="C37">
        <v>283</v>
      </c>
      <c r="D37">
        <v>197</v>
      </c>
      <c r="E37" s="7">
        <f t="shared" si="0"/>
        <v>0.69611307420494695</v>
      </c>
      <c r="F37">
        <v>298</v>
      </c>
      <c r="G37">
        <v>227</v>
      </c>
      <c r="H37" s="7">
        <f t="shared" si="1"/>
        <v>0.76174496644295298</v>
      </c>
      <c r="I37">
        <v>29</v>
      </c>
      <c r="J37">
        <v>18</v>
      </c>
      <c r="K37" s="7">
        <f t="shared" si="2"/>
        <v>0.62068965517241381</v>
      </c>
    </row>
    <row r="38" spans="1:11" x14ac:dyDescent="0.25">
      <c r="A38" s="45" t="s">
        <v>83</v>
      </c>
      <c r="B38" t="s">
        <v>1</v>
      </c>
      <c r="C38">
        <v>415</v>
      </c>
      <c r="D38">
        <v>275</v>
      </c>
      <c r="E38" s="7">
        <f t="shared" si="0"/>
        <v>0.66265060240963858</v>
      </c>
      <c r="F38">
        <v>447</v>
      </c>
      <c r="G38">
        <v>301</v>
      </c>
      <c r="H38" s="7">
        <f t="shared" si="1"/>
        <v>0.67337807606263977</v>
      </c>
      <c r="I38">
        <v>78</v>
      </c>
      <c r="J38">
        <v>49</v>
      </c>
      <c r="K38" s="7">
        <f t="shared" si="2"/>
        <v>0.62820512820512819</v>
      </c>
    </row>
    <row r="39" spans="1:11" x14ac:dyDescent="0.25">
      <c r="A39" s="45" t="s">
        <v>83</v>
      </c>
      <c r="B39" t="s">
        <v>3</v>
      </c>
      <c r="C39">
        <v>404</v>
      </c>
      <c r="D39">
        <v>285</v>
      </c>
      <c r="E39" s="7">
        <f t="shared" si="0"/>
        <v>0.70544554455445541</v>
      </c>
      <c r="F39">
        <v>466</v>
      </c>
      <c r="G39">
        <v>319</v>
      </c>
      <c r="H39" s="7">
        <f t="shared" si="1"/>
        <v>0.68454935622317592</v>
      </c>
      <c r="I39">
        <v>54</v>
      </c>
      <c r="J39">
        <v>32</v>
      </c>
      <c r="K39" s="7">
        <f t="shared" si="2"/>
        <v>0.59259259259259256</v>
      </c>
    </row>
    <row r="40" spans="1:11" x14ac:dyDescent="0.25">
      <c r="A40" s="45" t="s">
        <v>83</v>
      </c>
      <c r="B40" t="s">
        <v>6</v>
      </c>
      <c r="C40">
        <v>305</v>
      </c>
      <c r="D40">
        <v>201</v>
      </c>
      <c r="E40" s="7">
        <f t="shared" si="0"/>
        <v>0.65901639344262297</v>
      </c>
      <c r="F40">
        <v>894</v>
      </c>
      <c r="G40">
        <v>649</v>
      </c>
      <c r="H40" s="7">
        <f t="shared" si="1"/>
        <v>0.72595078299776283</v>
      </c>
      <c r="I40">
        <v>30</v>
      </c>
      <c r="J40">
        <v>16</v>
      </c>
      <c r="K40" s="7">
        <f t="shared" si="2"/>
        <v>0.53333333333333333</v>
      </c>
    </row>
    <row r="41" spans="1:11" x14ac:dyDescent="0.25">
      <c r="A41" s="45" t="s">
        <v>83</v>
      </c>
      <c r="B41" t="s">
        <v>8</v>
      </c>
      <c r="C41">
        <v>90</v>
      </c>
      <c r="D41">
        <v>47</v>
      </c>
      <c r="E41" s="7">
        <f t="shared" si="0"/>
        <v>0.52222222222222225</v>
      </c>
      <c r="F41">
        <v>113</v>
      </c>
      <c r="G41">
        <v>35</v>
      </c>
      <c r="H41" s="7">
        <f t="shared" si="1"/>
        <v>0.30973451327433627</v>
      </c>
      <c r="I41">
        <v>29</v>
      </c>
      <c r="J41">
        <v>5</v>
      </c>
      <c r="K41" s="7">
        <f t="shared" si="2"/>
        <v>0.17241379310344829</v>
      </c>
    </row>
    <row r="42" spans="1:11" x14ac:dyDescent="0.25">
      <c r="A42" s="45" t="s">
        <v>83</v>
      </c>
      <c r="B42" t="s">
        <v>10</v>
      </c>
      <c r="C42">
        <v>321</v>
      </c>
      <c r="D42">
        <v>222</v>
      </c>
      <c r="E42" s="7">
        <f t="shared" si="0"/>
        <v>0.69158878504672894</v>
      </c>
      <c r="F42">
        <v>346</v>
      </c>
      <c r="G42">
        <v>256</v>
      </c>
      <c r="H42" s="7">
        <f t="shared" si="1"/>
        <v>0.73988439306358378</v>
      </c>
      <c r="I42">
        <v>16</v>
      </c>
      <c r="J42">
        <v>8</v>
      </c>
      <c r="K42" s="7">
        <f t="shared" si="2"/>
        <v>0.5</v>
      </c>
    </row>
    <row r="43" spans="1:11" x14ac:dyDescent="0.25">
      <c r="A43" s="45" t="s">
        <v>83</v>
      </c>
      <c r="B43" t="s">
        <v>11</v>
      </c>
      <c r="C43">
        <v>55</v>
      </c>
      <c r="D43">
        <v>36</v>
      </c>
      <c r="E43" s="7">
        <f t="shared" si="0"/>
        <v>0.65454545454545454</v>
      </c>
      <c r="F43">
        <v>84</v>
      </c>
      <c r="G43">
        <v>35</v>
      </c>
      <c r="H43" s="7">
        <f t="shared" si="1"/>
        <v>0.41666666666666669</v>
      </c>
      <c r="I43">
        <v>81</v>
      </c>
      <c r="J43">
        <v>48</v>
      </c>
      <c r="K43" s="7">
        <f t="shared" si="2"/>
        <v>0.59259259259259256</v>
      </c>
    </row>
    <row r="44" spans="1:11" x14ac:dyDescent="0.25">
      <c r="A44" s="45" t="s">
        <v>83</v>
      </c>
      <c r="B44" t="s">
        <v>13</v>
      </c>
      <c r="C44">
        <v>111</v>
      </c>
      <c r="D44">
        <v>56</v>
      </c>
      <c r="E44" s="7">
        <f t="shared" si="0"/>
        <v>0.50450450450450446</v>
      </c>
      <c r="F44">
        <v>355</v>
      </c>
      <c r="G44">
        <v>158</v>
      </c>
      <c r="H44" s="7">
        <f t="shared" si="1"/>
        <v>0.44507042253521129</v>
      </c>
      <c r="I44">
        <v>24</v>
      </c>
      <c r="J44">
        <v>11</v>
      </c>
      <c r="K44" s="7">
        <f t="shared" si="2"/>
        <v>0.45833333333333331</v>
      </c>
    </row>
    <row r="45" spans="1:11" x14ac:dyDescent="0.25">
      <c r="A45" s="45" t="s">
        <v>83</v>
      </c>
      <c r="B45" t="s">
        <v>14</v>
      </c>
      <c r="C45">
        <v>141</v>
      </c>
      <c r="D45">
        <v>97</v>
      </c>
      <c r="E45" s="7">
        <f t="shared" si="0"/>
        <v>0.68794326241134751</v>
      </c>
      <c r="F45">
        <v>182</v>
      </c>
      <c r="G45">
        <v>110</v>
      </c>
      <c r="H45" s="7">
        <f t="shared" si="1"/>
        <v>0.60439560439560436</v>
      </c>
      <c r="I45">
        <v>36</v>
      </c>
      <c r="J45">
        <v>22</v>
      </c>
      <c r="K45" s="7">
        <f t="shared" si="2"/>
        <v>0.61111111111111116</v>
      </c>
    </row>
    <row r="46" spans="1:11" x14ac:dyDescent="0.25">
      <c r="A46" s="45" t="s">
        <v>83</v>
      </c>
      <c r="B46" t="s">
        <v>15</v>
      </c>
      <c r="C46">
        <v>332</v>
      </c>
      <c r="D46">
        <v>223</v>
      </c>
      <c r="E46" s="7">
        <f t="shared" si="0"/>
        <v>0.67168674698795183</v>
      </c>
      <c r="F46">
        <v>740</v>
      </c>
      <c r="G46">
        <v>553</v>
      </c>
      <c r="H46" s="7">
        <f t="shared" si="1"/>
        <v>0.74729729729729732</v>
      </c>
      <c r="I46">
        <v>30</v>
      </c>
      <c r="J46">
        <v>17</v>
      </c>
      <c r="K46" s="7">
        <f t="shared" si="2"/>
        <v>0.56666666666666665</v>
      </c>
    </row>
    <row r="47" spans="1:11" x14ac:dyDescent="0.25">
      <c r="A47" s="45" t="s">
        <v>83</v>
      </c>
      <c r="B47" t="s">
        <v>16</v>
      </c>
      <c r="C47">
        <v>48</v>
      </c>
      <c r="D47">
        <v>19</v>
      </c>
      <c r="E47" s="7">
        <f t="shared" si="0"/>
        <v>0.39583333333333331</v>
      </c>
      <c r="F47">
        <v>60</v>
      </c>
      <c r="G47">
        <v>22</v>
      </c>
      <c r="H47" s="7">
        <f t="shared" si="1"/>
        <v>0.36666666666666664</v>
      </c>
      <c r="I47">
        <v>6</v>
      </c>
      <c r="J47">
        <v>1</v>
      </c>
      <c r="K47" s="7">
        <f t="shared" si="2"/>
        <v>0.16666666666666666</v>
      </c>
    </row>
    <row r="48" spans="1:11" x14ac:dyDescent="0.25">
      <c r="A48" s="45" t="s">
        <v>83</v>
      </c>
      <c r="B48" t="s">
        <v>28</v>
      </c>
      <c r="C48">
        <v>10</v>
      </c>
      <c r="D48">
        <v>5</v>
      </c>
      <c r="E48" s="7">
        <f t="shared" si="0"/>
        <v>0.5</v>
      </c>
      <c r="F48">
        <v>12</v>
      </c>
      <c r="G48">
        <v>6</v>
      </c>
      <c r="H48" s="7">
        <f t="shared" si="1"/>
        <v>0.5</v>
      </c>
      <c r="I48">
        <v>2</v>
      </c>
      <c r="J48">
        <v>0</v>
      </c>
      <c r="K48" s="7">
        <f t="shared" si="2"/>
        <v>0</v>
      </c>
    </row>
    <row r="49" spans="1:11" x14ac:dyDescent="0.25">
      <c r="A49" s="45" t="s">
        <v>83</v>
      </c>
      <c r="B49" t="s">
        <v>35</v>
      </c>
      <c r="C49">
        <v>215</v>
      </c>
      <c r="D49">
        <v>135</v>
      </c>
      <c r="E49" s="7">
        <f t="shared" si="0"/>
        <v>0.62790697674418605</v>
      </c>
      <c r="F49">
        <v>704</v>
      </c>
      <c r="G49">
        <v>507</v>
      </c>
      <c r="H49" s="7">
        <f t="shared" si="1"/>
        <v>0.72017045454545459</v>
      </c>
      <c r="I49">
        <v>6</v>
      </c>
      <c r="J49">
        <v>4</v>
      </c>
      <c r="K49" s="7">
        <f t="shared" si="2"/>
        <v>0.66666666666666663</v>
      </c>
    </row>
    <row r="50" spans="1:11" x14ac:dyDescent="0.25">
      <c r="A50" s="45" t="s">
        <v>83</v>
      </c>
      <c r="B50" t="s">
        <v>40</v>
      </c>
      <c r="C50">
        <v>160</v>
      </c>
      <c r="D50">
        <v>110</v>
      </c>
      <c r="E50" s="7">
        <f t="shared" si="0"/>
        <v>0.6875</v>
      </c>
      <c r="F50">
        <v>513</v>
      </c>
      <c r="G50">
        <v>391</v>
      </c>
      <c r="H50" s="7">
        <f t="shared" si="1"/>
        <v>0.76218323586744641</v>
      </c>
      <c r="I50">
        <v>7</v>
      </c>
      <c r="J50">
        <v>3</v>
      </c>
      <c r="K50" s="7">
        <f t="shared" si="2"/>
        <v>0.42857142857142855</v>
      </c>
    </row>
    <row r="51" spans="1:11" x14ac:dyDescent="0.25">
      <c r="A51" s="45" t="s">
        <v>83</v>
      </c>
      <c r="B51" t="s">
        <v>41</v>
      </c>
      <c r="C51">
        <v>424</v>
      </c>
      <c r="D51">
        <v>248</v>
      </c>
      <c r="E51" s="7">
        <f t="shared" si="0"/>
        <v>0.58490566037735847</v>
      </c>
      <c r="F51">
        <v>526</v>
      </c>
      <c r="G51">
        <v>352</v>
      </c>
      <c r="H51" s="7">
        <f t="shared" si="1"/>
        <v>0.66920152091254748</v>
      </c>
      <c r="I51">
        <v>41</v>
      </c>
      <c r="J51">
        <v>23</v>
      </c>
      <c r="K51" s="7">
        <f t="shared" si="2"/>
        <v>0.56097560975609762</v>
      </c>
    </row>
    <row r="52" spans="1:11" s="3" customFormat="1" x14ac:dyDescent="0.25">
      <c r="B52" s="14" t="s">
        <v>48</v>
      </c>
      <c r="C52" s="14">
        <f>SUM(C4:C51)</f>
        <v>11912</v>
      </c>
      <c r="D52" s="14">
        <f>SUM(D4:D51)</f>
        <v>7788</v>
      </c>
      <c r="E52" s="16">
        <f t="shared" ref="E52" si="3">D52/C52</f>
        <v>0.6537944929482874</v>
      </c>
      <c r="F52" s="14">
        <f>SUM(F4:F51)</f>
        <v>19950</v>
      </c>
      <c r="G52" s="14">
        <f>SUM(G4:G51)</f>
        <v>13664</v>
      </c>
      <c r="H52" s="16">
        <f t="shared" ref="H52" si="4">G52/F52</f>
        <v>0.68491228070175436</v>
      </c>
      <c r="I52" s="14">
        <f>SUM(I4:I51)</f>
        <v>1725</v>
      </c>
      <c r="J52" s="14">
        <f>SUM(J4:J51)</f>
        <v>1067</v>
      </c>
      <c r="K52" s="16">
        <f t="shared" ref="K52" si="5">J52/I52</f>
        <v>0.61855072463768113</v>
      </c>
    </row>
    <row r="53" spans="1:11" x14ac:dyDescent="0.25">
      <c r="E53" s="7">
        <f>STDEV(E4:E51)</f>
        <v>8.6048629559291059E-2</v>
      </c>
      <c r="H53" s="7">
        <f>STDEV(H4:H52)</f>
        <v>0.12331585865123615</v>
      </c>
      <c r="K53" s="7">
        <f>STDEV(K10:K52)</f>
        <v>0.18462817742754575</v>
      </c>
    </row>
  </sheetData>
  <sortState ref="A4:K51">
    <sortCondition ref="A4:A51"/>
    <sortCondition ref="B4:B51"/>
  </sortState>
  <mergeCells count="3">
    <mergeCell ref="D2:E2"/>
    <mergeCell ref="I2:K2"/>
    <mergeCell ref="F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ySplit="2" topLeftCell="A30" activePane="bottomLeft" state="frozen"/>
      <selection pane="bottomLeft" activeCell="J19" sqref="J19"/>
    </sheetView>
  </sheetViews>
  <sheetFormatPr defaultRowHeight="15" x14ac:dyDescent="0.25"/>
  <cols>
    <col min="2" max="2" width="16.140625" bestFit="1" customWidth="1"/>
    <col min="3" max="3" width="20.7109375" style="8" bestFit="1" customWidth="1"/>
    <col min="4" max="4" width="9.140625" style="8"/>
    <col min="5" max="5" width="10.5703125" style="8" bestFit="1" customWidth="1"/>
    <col min="6" max="6" width="20.140625" style="8" bestFit="1" customWidth="1"/>
    <col min="7" max="8" width="9.140625" style="8"/>
  </cols>
  <sheetData>
    <row r="1" spans="1:8" x14ac:dyDescent="0.25">
      <c r="C1" s="66" t="s">
        <v>67</v>
      </c>
      <c r="D1" s="66"/>
      <c r="E1" s="66"/>
      <c r="F1" s="67" t="s">
        <v>71</v>
      </c>
      <c r="G1" s="67"/>
      <c r="H1" s="67"/>
    </row>
    <row r="2" spans="1:8" ht="15.75" x14ac:dyDescent="0.25">
      <c r="B2" s="11" t="s">
        <v>49</v>
      </c>
      <c r="C2" s="8" t="s">
        <v>68</v>
      </c>
      <c r="D2" s="8" t="s">
        <v>65</v>
      </c>
      <c r="E2" s="8" t="s">
        <v>54</v>
      </c>
      <c r="F2" s="8" t="s">
        <v>72</v>
      </c>
      <c r="G2" s="8" t="s">
        <v>65</v>
      </c>
      <c r="H2" s="8" t="s">
        <v>54</v>
      </c>
    </row>
    <row r="3" spans="1:8" x14ac:dyDescent="0.25">
      <c r="A3" s="46" t="s">
        <v>81</v>
      </c>
      <c r="B3" t="s">
        <v>2</v>
      </c>
      <c r="C3" s="8">
        <v>0</v>
      </c>
      <c r="D3" s="8">
        <v>0</v>
      </c>
      <c r="E3" s="75" t="s">
        <v>58</v>
      </c>
      <c r="F3" s="8">
        <v>22</v>
      </c>
      <c r="G3" s="8">
        <v>14</v>
      </c>
      <c r="H3" s="75">
        <f t="shared" ref="H3:H49" si="0">G3/F3</f>
        <v>0.63636363636363635</v>
      </c>
    </row>
    <row r="4" spans="1:8" x14ac:dyDescent="0.25">
      <c r="A4" s="46" t="s">
        <v>81</v>
      </c>
      <c r="B4" t="s">
        <v>5</v>
      </c>
      <c r="C4" s="8">
        <v>2</v>
      </c>
      <c r="D4" s="8">
        <v>0</v>
      </c>
      <c r="E4" s="75">
        <f>D4/C4</f>
        <v>0</v>
      </c>
      <c r="F4" s="8">
        <v>2</v>
      </c>
      <c r="G4" s="8">
        <v>0</v>
      </c>
      <c r="H4" s="75">
        <f t="shared" si="0"/>
        <v>0</v>
      </c>
    </row>
    <row r="5" spans="1:8" x14ac:dyDescent="0.25">
      <c r="A5" s="46" t="s">
        <v>81</v>
      </c>
      <c r="B5" t="s">
        <v>18</v>
      </c>
      <c r="C5" s="8">
        <v>1</v>
      </c>
      <c r="D5" s="8">
        <v>0</v>
      </c>
      <c r="E5" s="75">
        <f>D5/C5</f>
        <v>0</v>
      </c>
      <c r="F5" s="8">
        <v>28</v>
      </c>
      <c r="G5" s="8">
        <v>14</v>
      </c>
      <c r="H5" s="75">
        <f t="shared" si="0"/>
        <v>0.5</v>
      </c>
    </row>
    <row r="6" spans="1:8" x14ac:dyDescent="0.25">
      <c r="A6" s="46" t="s">
        <v>81</v>
      </c>
      <c r="B6" t="s">
        <v>20</v>
      </c>
      <c r="C6" s="8">
        <v>0</v>
      </c>
      <c r="D6" s="8">
        <v>0</v>
      </c>
      <c r="E6" s="75" t="s">
        <v>58</v>
      </c>
      <c r="F6" s="8">
        <v>19</v>
      </c>
      <c r="G6" s="8">
        <v>8</v>
      </c>
      <c r="H6" s="75">
        <f t="shared" si="0"/>
        <v>0.42105263157894735</v>
      </c>
    </row>
    <row r="7" spans="1:8" x14ac:dyDescent="0.25">
      <c r="A7" s="46" t="s">
        <v>81</v>
      </c>
      <c r="B7" t="s">
        <v>34</v>
      </c>
      <c r="C7" s="8">
        <v>0</v>
      </c>
      <c r="D7" s="8">
        <v>0</v>
      </c>
      <c r="E7" s="75" t="s">
        <v>58</v>
      </c>
      <c r="F7" s="8">
        <v>16</v>
      </c>
      <c r="G7" s="8">
        <v>6</v>
      </c>
      <c r="H7" s="75">
        <f t="shared" si="0"/>
        <v>0.375</v>
      </c>
    </row>
    <row r="8" spans="1:8" x14ac:dyDescent="0.25">
      <c r="A8" s="46" t="s">
        <v>81</v>
      </c>
      <c r="B8" t="s">
        <v>37</v>
      </c>
      <c r="C8" s="8">
        <v>0</v>
      </c>
      <c r="D8" s="8">
        <v>0</v>
      </c>
      <c r="E8" s="75" t="s">
        <v>58</v>
      </c>
      <c r="F8" s="8">
        <v>6</v>
      </c>
      <c r="G8" s="8">
        <v>1</v>
      </c>
      <c r="H8" s="75">
        <f t="shared" si="0"/>
        <v>0.16666666666666666</v>
      </c>
    </row>
    <row r="9" spans="1:8" x14ac:dyDescent="0.25">
      <c r="A9" s="46" t="s">
        <v>81</v>
      </c>
      <c r="B9" t="s">
        <v>39</v>
      </c>
      <c r="C9" s="8">
        <v>1</v>
      </c>
      <c r="D9" s="8">
        <v>0</v>
      </c>
      <c r="E9" s="75">
        <f t="shared" ref="E9:E16" si="1">D9/C9</f>
        <v>0</v>
      </c>
      <c r="F9" s="8">
        <v>17</v>
      </c>
      <c r="G9" s="8">
        <v>11</v>
      </c>
      <c r="H9" s="75">
        <f t="shared" si="0"/>
        <v>0.6470588235294118</v>
      </c>
    </row>
    <row r="10" spans="1:8" x14ac:dyDescent="0.25">
      <c r="A10" s="46" t="s">
        <v>81</v>
      </c>
      <c r="B10" t="s">
        <v>45</v>
      </c>
      <c r="C10" s="8">
        <v>4</v>
      </c>
      <c r="D10" s="8">
        <v>0</v>
      </c>
      <c r="E10" s="75">
        <f t="shared" si="1"/>
        <v>0</v>
      </c>
      <c r="F10" s="8">
        <v>17</v>
      </c>
      <c r="G10" s="8">
        <v>6</v>
      </c>
      <c r="H10" s="75">
        <f t="shared" si="0"/>
        <v>0.35294117647058826</v>
      </c>
    </row>
    <row r="11" spans="1:8" x14ac:dyDescent="0.25">
      <c r="A11" s="42" t="s">
        <v>82</v>
      </c>
      <c r="B11" t="s">
        <v>4</v>
      </c>
      <c r="C11" s="8">
        <v>2</v>
      </c>
      <c r="D11" s="8">
        <v>2</v>
      </c>
      <c r="E11" s="75">
        <f t="shared" si="1"/>
        <v>1</v>
      </c>
      <c r="F11" s="8">
        <v>26</v>
      </c>
      <c r="G11" s="8">
        <v>15</v>
      </c>
      <c r="H11" s="75">
        <f t="shared" si="0"/>
        <v>0.57692307692307687</v>
      </c>
    </row>
    <row r="12" spans="1:8" x14ac:dyDescent="0.25">
      <c r="A12" s="42" t="s">
        <v>82</v>
      </c>
      <c r="B12" t="s">
        <v>7</v>
      </c>
      <c r="C12" s="8">
        <v>81</v>
      </c>
      <c r="D12" s="8">
        <v>73</v>
      </c>
      <c r="E12" s="75">
        <f t="shared" si="1"/>
        <v>0.90123456790123457</v>
      </c>
      <c r="F12" s="8">
        <v>122</v>
      </c>
      <c r="G12" s="8">
        <v>82</v>
      </c>
      <c r="H12" s="75">
        <f t="shared" si="0"/>
        <v>0.67213114754098358</v>
      </c>
    </row>
    <row r="13" spans="1:8" x14ac:dyDescent="0.25">
      <c r="A13" s="42" t="s">
        <v>82</v>
      </c>
      <c r="B13" t="s">
        <v>9</v>
      </c>
      <c r="C13" s="8">
        <v>8</v>
      </c>
      <c r="D13" s="8">
        <v>6</v>
      </c>
      <c r="E13" s="75">
        <f t="shared" si="1"/>
        <v>0.75</v>
      </c>
      <c r="F13" s="8">
        <v>44</v>
      </c>
      <c r="G13" s="8">
        <v>29</v>
      </c>
      <c r="H13" s="75">
        <f t="shared" si="0"/>
        <v>0.65909090909090906</v>
      </c>
    </row>
    <row r="14" spans="1:8" x14ac:dyDescent="0.25">
      <c r="A14" s="42" t="s">
        <v>82</v>
      </c>
      <c r="B14" t="s">
        <v>10</v>
      </c>
      <c r="C14" s="8">
        <v>2</v>
      </c>
      <c r="D14" s="8">
        <v>2</v>
      </c>
      <c r="E14" s="75">
        <f t="shared" si="1"/>
        <v>1</v>
      </c>
      <c r="F14" s="8">
        <v>15</v>
      </c>
      <c r="G14" s="8">
        <v>8</v>
      </c>
      <c r="H14" s="75">
        <f t="shared" si="0"/>
        <v>0.53333333333333333</v>
      </c>
    </row>
    <row r="15" spans="1:8" x14ac:dyDescent="0.25">
      <c r="A15" s="42" t="s">
        <v>82</v>
      </c>
      <c r="B15" t="s">
        <v>17</v>
      </c>
      <c r="C15" s="8">
        <v>38</v>
      </c>
      <c r="D15" s="8">
        <v>32</v>
      </c>
      <c r="E15" s="75">
        <f t="shared" si="1"/>
        <v>0.84210526315789469</v>
      </c>
      <c r="F15" s="8">
        <v>114</v>
      </c>
      <c r="G15" s="8">
        <v>54</v>
      </c>
      <c r="H15" s="75">
        <f t="shared" si="0"/>
        <v>0.47368421052631576</v>
      </c>
    </row>
    <row r="16" spans="1:8" x14ac:dyDescent="0.25">
      <c r="A16" s="42" t="s">
        <v>82</v>
      </c>
      <c r="B16" t="s">
        <v>22</v>
      </c>
      <c r="C16" s="8">
        <v>12</v>
      </c>
      <c r="D16" s="8">
        <v>10</v>
      </c>
      <c r="E16" s="75">
        <f t="shared" si="1"/>
        <v>0.83333333333333337</v>
      </c>
      <c r="F16" s="8">
        <v>49</v>
      </c>
      <c r="G16" s="8">
        <v>34</v>
      </c>
      <c r="H16" s="75">
        <f t="shared" si="0"/>
        <v>0.69387755102040816</v>
      </c>
    </row>
    <row r="17" spans="1:8" x14ac:dyDescent="0.25">
      <c r="A17" s="42" t="s">
        <v>82</v>
      </c>
      <c r="B17" t="s">
        <v>23</v>
      </c>
      <c r="C17" s="8">
        <v>0</v>
      </c>
      <c r="D17" s="8">
        <v>0</v>
      </c>
      <c r="E17" s="75" t="s">
        <v>58</v>
      </c>
      <c r="F17" s="8">
        <v>5</v>
      </c>
      <c r="G17" s="8">
        <v>5</v>
      </c>
      <c r="H17" s="75">
        <f t="shared" si="0"/>
        <v>1</v>
      </c>
    </row>
    <row r="18" spans="1:8" x14ac:dyDescent="0.25">
      <c r="A18" s="42" t="s">
        <v>82</v>
      </c>
      <c r="B18" t="s">
        <v>25</v>
      </c>
      <c r="C18" s="8">
        <v>10</v>
      </c>
      <c r="D18" s="8">
        <v>10</v>
      </c>
      <c r="E18" s="75">
        <f>D18/C18</f>
        <v>1</v>
      </c>
      <c r="F18" s="8">
        <v>42</v>
      </c>
      <c r="G18" s="8">
        <v>30</v>
      </c>
      <c r="H18" s="75">
        <f t="shared" si="0"/>
        <v>0.7142857142857143</v>
      </c>
    </row>
    <row r="19" spans="1:8" x14ac:dyDescent="0.25">
      <c r="A19" s="42" t="s">
        <v>82</v>
      </c>
      <c r="B19" t="s">
        <v>70</v>
      </c>
      <c r="C19" s="8">
        <v>0</v>
      </c>
      <c r="D19" s="8">
        <v>0</v>
      </c>
      <c r="E19" s="75" t="s">
        <v>58</v>
      </c>
      <c r="F19" s="8">
        <v>47</v>
      </c>
      <c r="G19" s="8">
        <v>28</v>
      </c>
      <c r="H19" s="75">
        <f t="shared" si="0"/>
        <v>0.5957446808510638</v>
      </c>
    </row>
    <row r="20" spans="1:8" x14ac:dyDescent="0.25">
      <c r="A20" s="42" t="s">
        <v>82</v>
      </c>
      <c r="B20" t="s">
        <v>44</v>
      </c>
      <c r="C20" s="8">
        <v>0</v>
      </c>
      <c r="D20" s="8">
        <v>0</v>
      </c>
      <c r="E20" s="75" t="s">
        <v>58</v>
      </c>
      <c r="F20" s="8">
        <v>8</v>
      </c>
      <c r="G20" s="8">
        <v>5</v>
      </c>
      <c r="H20" s="75">
        <f t="shared" si="0"/>
        <v>0.625</v>
      </c>
    </row>
    <row r="21" spans="1:8" x14ac:dyDescent="0.25">
      <c r="A21" s="42" t="s">
        <v>82</v>
      </c>
      <c r="B21" t="s">
        <v>46</v>
      </c>
      <c r="C21" s="8">
        <v>2</v>
      </c>
      <c r="D21" s="8">
        <v>2</v>
      </c>
      <c r="E21" s="75">
        <f>D21/C21</f>
        <v>1</v>
      </c>
      <c r="F21" s="8">
        <v>44</v>
      </c>
      <c r="G21" s="8">
        <v>28</v>
      </c>
      <c r="H21" s="75">
        <f t="shared" si="0"/>
        <v>0.63636363636363635</v>
      </c>
    </row>
    <row r="22" spans="1:8" x14ac:dyDescent="0.25">
      <c r="A22" s="42" t="s">
        <v>82</v>
      </c>
      <c r="B22" t="s">
        <v>47</v>
      </c>
      <c r="C22" s="8">
        <v>7</v>
      </c>
      <c r="D22" s="8">
        <v>7</v>
      </c>
      <c r="E22" s="75">
        <f>D22/C22</f>
        <v>1</v>
      </c>
      <c r="F22" s="8">
        <v>18</v>
      </c>
      <c r="G22" s="8">
        <v>8</v>
      </c>
      <c r="H22" s="75">
        <f t="shared" si="0"/>
        <v>0.44444444444444442</v>
      </c>
    </row>
    <row r="23" spans="1:8" x14ac:dyDescent="0.25">
      <c r="A23" s="41" t="s">
        <v>84</v>
      </c>
      <c r="B23" t="s">
        <v>12</v>
      </c>
      <c r="C23" s="8">
        <v>24</v>
      </c>
      <c r="D23" s="8">
        <v>19</v>
      </c>
      <c r="E23" s="75">
        <f>D23/C23</f>
        <v>0.79166666666666663</v>
      </c>
      <c r="F23" s="8">
        <v>57</v>
      </c>
      <c r="G23" s="8">
        <v>41</v>
      </c>
      <c r="H23" s="75">
        <f t="shared" si="0"/>
        <v>0.7192982456140351</v>
      </c>
    </row>
    <row r="24" spans="1:8" x14ac:dyDescent="0.25">
      <c r="A24" s="41" t="s">
        <v>84</v>
      </c>
      <c r="B24" t="s">
        <v>19</v>
      </c>
      <c r="C24" s="8">
        <v>12</v>
      </c>
      <c r="D24" s="8">
        <v>8</v>
      </c>
      <c r="E24" s="75">
        <f>D24/C24</f>
        <v>0.66666666666666663</v>
      </c>
      <c r="F24" s="8">
        <v>110</v>
      </c>
      <c r="G24" s="8">
        <v>60</v>
      </c>
      <c r="H24" s="75">
        <f t="shared" si="0"/>
        <v>0.54545454545454541</v>
      </c>
    </row>
    <row r="25" spans="1:8" x14ac:dyDescent="0.25">
      <c r="A25" s="41" t="s">
        <v>84</v>
      </c>
      <c r="B25" t="s">
        <v>21</v>
      </c>
      <c r="C25" s="8">
        <v>0</v>
      </c>
      <c r="D25" s="8">
        <v>0</v>
      </c>
      <c r="E25" s="75" t="s">
        <v>58</v>
      </c>
      <c r="F25" s="8">
        <v>2</v>
      </c>
      <c r="G25" s="8">
        <v>1</v>
      </c>
      <c r="H25" s="75">
        <f t="shared" si="0"/>
        <v>0.5</v>
      </c>
    </row>
    <row r="26" spans="1:8" x14ac:dyDescent="0.25">
      <c r="A26" s="41" t="s">
        <v>84</v>
      </c>
      <c r="B26" t="s">
        <v>24</v>
      </c>
      <c r="C26" s="8">
        <v>17</v>
      </c>
      <c r="D26" s="8">
        <v>13</v>
      </c>
      <c r="E26" s="75">
        <f>D26/C26</f>
        <v>0.76470588235294112</v>
      </c>
      <c r="F26" s="8">
        <v>67</v>
      </c>
      <c r="G26" s="8">
        <v>44</v>
      </c>
      <c r="H26" s="75">
        <f t="shared" si="0"/>
        <v>0.65671641791044777</v>
      </c>
    </row>
    <row r="27" spans="1:8" x14ac:dyDescent="0.25">
      <c r="A27" s="41" t="s">
        <v>84</v>
      </c>
      <c r="B27" t="s">
        <v>26</v>
      </c>
      <c r="C27" s="8">
        <v>28</v>
      </c>
      <c r="D27" s="8">
        <v>25</v>
      </c>
      <c r="E27" s="75">
        <f>D27/C27</f>
        <v>0.8928571428571429</v>
      </c>
      <c r="F27" s="8">
        <v>59</v>
      </c>
      <c r="G27" s="8">
        <v>41</v>
      </c>
      <c r="H27" s="75">
        <f t="shared" si="0"/>
        <v>0.69491525423728817</v>
      </c>
    </row>
    <row r="28" spans="1:8" x14ac:dyDescent="0.25">
      <c r="A28" s="41" t="s">
        <v>84</v>
      </c>
      <c r="B28" t="s">
        <v>27</v>
      </c>
      <c r="C28" s="8">
        <v>17</v>
      </c>
      <c r="D28" s="8">
        <v>16</v>
      </c>
      <c r="E28" s="75">
        <f>D28/C28</f>
        <v>0.94117647058823528</v>
      </c>
      <c r="F28" s="8">
        <v>65</v>
      </c>
      <c r="G28" s="8">
        <v>52</v>
      </c>
      <c r="H28" s="75">
        <f t="shared" si="0"/>
        <v>0.8</v>
      </c>
    </row>
    <row r="29" spans="1:8" x14ac:dyDescent="0.25">
      <c r="A29" s="41" t="s">
        <v>84</v>
      </c>
      <c r="B29" t="s">
        <v>29</v>
      </c>
      <c r="C29" s="8">
        <v>1</v>
      </c>
      <c r="D29" s="8">
        <v>0</v>
      </c>
      <c r="E29" s="75">
        <f>D29/C29</f>
        <v>0</v>
      </c>
      <c r="F29" s="8">
        <v>2</v>
      </c>
      <c r="G29" s="8">
        <v>1</v>
      </c>
      <c r="H29" s="75">
        <f t="shared" si="0"/>
        <v>0.5</v>
      </c>
    </row>
    <row r="30" spans="1:8" x14ac:dyDescent="0.25">
      <c r="A30" s="41" t="s">
        <v>84</v>
      </c>
      <c r="B30" t="s">
        <v>30</v>
      </c>
      <c r="C30" s="8">
        <v>0</v>
      </c>
      <c r="D30" s="8">
        <v>0</v>
      </c>
      <c r="E30" s="75" t="s">
        <v>58</v>
      </c>
      <c r="F30" s="8">
        <v>18</v>
      </c>
      <c r="G30" s="8">
        <v>10</v>
      </c>
      <c r="H30" s="75">
        <f t="shared" si="0"/>
        <v>0.55555555555555558</v>
      </c>
    </row>
    <row r="31" spans="1:8" x14ac:dyDescent="0.25">
      <c r="A31" s="41" t="s">
        <v>84</v>
      </c>
      <c r="B31" t="s">
        <v>31</v>
      </c>
      <c r="C31" s="8">
        <v>6</v>
      </c>
      <c r="D31" s="8">
        <v>5</v>
      </c>
      <c r="E31" s="75">
        <f t="shared" ref="E31:E37" si="2">D31/C31</f>
        <v>0.83333333333333337</v>
      </c>
      <c r="F31" s="8">
        <v>115</v>
      </c>
      <c r="G31" s="8">
        <v>63</v>
      </c>
      <c r="H31" s="75">
        <f t="shared" si="0"/>
        <v>0.54782608695652169</v>
      </c>
    </row>
    <row r="32" spans="1:8" x14ac:dyDescent="0.25">
      <c r="A32" s="41" t="s">
        <v>84</v>
      </c>
      <c r="B32" t="s">
        <v>32</v>
      </c>
      <c r="C32" s="8">
        <v>69</v>
      </c>
      <c r="D32" s="8">
        <v>56</v>
      </c>
      <c r="E32" s="75">
        <f t="shared" si="2"/>
        <v>0.81159420289855078</v>
      </c>
      <c r="F32" s="8">
        <v>92</v>
      </c>
      <c r="G32" s="8">
        <v>62</v>
      </c>
      <c r="H32" s="75">
        <f t="shared" si="0"/>
        <v>0.67391304347826086</v>
      </c>
    </row>
    <row r="33" spans="1:8" x14ac:dyDescent="0.25">
      <c r="A33" s="41" t="s">
        <v>84</v>
      </c>
      <c r="B33" t="s">
        <v>33</v>
      </c>
      <c r="C33" s="8">
        <v>11</v>
      </c>
      <c r="D33" s="8">
        <v>9</v>
      </c>
      <c r="E33" s="75">
        <f t="shared" si="2"/>
        <v>0.81818181818181823</v>
      </c>
      <c r="F33" s="8">
        <v>49</v>
      </c>
      <c r="G33" s="8">
        <v>40</v>
      </c>
      <c r="H33" s="75">
        <f t="shared" si="0"/>
        <v>0.81632653061224492</v>
      </c>
    </row>
    <row r="34" spans="1:8" x14ac:dyDescent="0.25">
      <c r="A34" s="41" t="s">
        <v>84</v>
      </c>
      <c r="B34" t="s">
        <v>36</v>
      </c>
      <c r="C34" s="8">
        <v>40</v>
      </c>
      <c r="D34" s="8">
        <v>31</v>
      </c>
      <c r="E34" s="75">
        <f t="shared" si="2"/>
        <v>0.77500000000000002</v>
      </c>
      <c r="F34" s="8">
        <v>160</v>
      </c>
      <c r="G34" s="8">
        <v>123</v>
      </c>
      <c r="H34" s="75">
        <f t="shared" si="0"/>
        <v>0.76875000000000004</v>
      </c>
    </row>
    <row r="35" spans="1:8" x14ac:dyDescent="0.25">
      <c r="A35" s="41" t="s">
        <v>84</v>
      </c>
      <c r="B35" t="s">
        <v>38</v>
      </c>
      <c r="C35" s="8">
        <v>36</v>
      </c>
      <c r="D35" s="8">
        <v>30</v>
      </c>
      <c r="E35" s="75">
        <f t="shared" si="2"/>
        <v>0.83333333333333337</v>
      </c>
      <c r="F35" s="8">
        <v>94</v>
      </c>
      <c r="G35" s="8">
        <v>69</v>
      </c>
      <c r="H35" s="75">
        <f t="shared" si="0"/>
        <v>0.73404255319148937</v>
      </c>
    </row>
    <row r="36" spans="1:8" x14ac:dyDescent="0.25">
      <c r="A36" s="41" t="s">
        <v>84</v>
      </c>
      <c r="B36" t="s">
        <v>43</v>
      </c>
      <c r="C36" s="8">
        <v>5</v>
      </c>
      <c r="D36" s="8">
        <v>4</v>
      </c>
      <c r="E36" s="75">
        <f t="shared" si="2"/>
        <v>0.8</v>
      </c>
      <c r="F36" s="8">
        <v>29</v>
      </c>
      <c r="G36" s="8">
        <v>23</v>
      </c>
      <c r="H36" s="75">
        <f t="shared" si="0"/>
        <v>0.7931034482758621</v>
      </c>
    </row>
    <row r="37" spans="1:8" x14ac:dyDescent="0.25">
      <c r="A37" s="45" t="s">
        <v>83</v>
      </c>
      <c r="B37" t="s">
        <v>14</v>
      </c>
      <c r="C37" s="8">
        <v>4</v>
      </c>
      <c r="D37" s="8">
        <v>3</v>
      </c>
      <c r="E37" s="75">
        <f t="shared" si="2"/>
        <v>0.75</v>
      </c>
      <c r="F37" s="8">
        <v>22</v>
      </c>
      <c r="G37" s="8">
        <v>15</v>
      </c>
      <c r="H37" s="75">
        <f t="shared" si="0"/>
        <v>0.68181818181818177</v>
      </c>
    </row>
    <row r="38" spans="1:8" x14ac:dyDescent="0.25">
      <c r="A38" s="45" t="s">
        <v>83</v>
      </c>
      <c r="B38" t="s">
        <v>69</v>
      </c>
      <c r="C38" s="8">
        <v>0</v>
      </c>
      <c r="D38" s="8">
        <v>0</v>
      </c>
      <c r="E38" s="8" t="s">
        <v>58</v>
      </c>
      <c r="F38" s="8">
        <v>37</v>
      </c>
      <c r="G38" s="8">
        <v>25</v>
      </c>
      <c r="H38" s="75">
        <f t="shared" si="0"/>
        <v>0.67567567567567566</v>
      </c>
    </row>
    <row r="39" spans="1:8" x14ac:dyDescent="0.25">
      <c r="A39" s="45" t="s">
        <v>83</v>
      </c>
      <c r="B39" t="s">
        <v>1</v>
      </c>
      <c r="C39" s="8">
        <v>1</v>
      </c>
      <c r="D39" s="8">
        <v>1</v>
      </c>
      <c r="E39" s="75">
        <f t="shared" ref="E39:E47" si="3">D39/C39</f>
        <v>1</v>
      </c>
      <c r="F39" s="8">
        <v>56</v>
      </c>
      <c r="G39" s="8">
        <v>40</v>
      </c>
      <c r="H39" s="75">
        <f t="shared" si="0"/>
        <v>0.7142857142857143</v>
      </c>
    </row>
    <row r="40" spans="1:8" x14ac:dyDescent="0.25">
      <c r="A40" s="45" t="s">
        <v>83</v>
      </c>
      <c r="B40" t="s">
        <v>3</v>
      </c>
      <c r="C40" s="8">
        <v>9</v>
      </c>
      <c r="D40" s="8">
        <v>6</v>
      </c>
      <c r="E40" s="75">
        <f t="shared" si="3"/>
        <v>0.66666666666666663</v>
      </c>
      <c r="F40" s="8">
        <v>59</v>
      </c>
      <c r="G40" s="8">
        <v>37</v>
      </c>
      <c r="H40" s="75">
        <f t="shared" si="0"/>
        <v>0.6271186440677966</v>
      </c>
    </row>
    <row r="41" spans="1:8" x14ac:dyDescent="0.25">
      <c r="A41" s="45" t="s">
        <v>83</v>
      </c>
      <c r="B41" t="s">
        <v>6</v>
      </c>
      <c r="C41" s="8">
        <v>10</v>
      </c>
      <c r="D41" s="8">
        <v>8</v>
      </c>
      <c r="E41" s="75">
        <f t="shared" si="3"/>
        <v>0.8</v>
      </c>
      <c r="F41" s="8">
        <v>103</v>
      </c>
      <c r="G41" s="8">
        <v>60</v>
      </c>
      <c r="H41" s="75">
        <f t="shared" si="0"/>
        <v>0.58252427184466016</v>
      </c>
    </row>
    <row r="42" spans="1:8" x14ac:dyDescent="0.25">
      <c r="A42" s="45" t="s">
        <v>83</v>
      </c>
      <c r="B42" t="s">
        <v>8</v>
      </c>
      <c r="C42" s="8">
        <v>4</v>
      </c>
      <c r="D42" s="8">
        <v>3</v>
      </c>
      <c r="E42" s="75">
        <f t="shared" si="3"/>
        <v>0.75</v>
      </c>
      <c r="F42" s="8">
        <v>13</v>
      </c>
      <c r="G42" s="8">
        <v>8</v>
      </c>
      <c r="H42" s="75">
        <f t="shared" si="0"/>
        <v>0.61538461538461542</v>
      </c>
    </row>
    <row r="43" spans="1:8" x14ac:dyDescent="0.25">
      <c r="A43" s="45" t="s">
        <v>83</v>
      </c>
      <c r="B43" t="s">
        <v>11</v>
      </c>
      <c r="C43" s="8">
        <v>1</v>
      </c>
      <c r="D43" s="8">
        <v>1</v>
      </c>
      <c r="E43" s="75">
        <f t="shared" si="3"/>
        <v>1</v>
      </c>
      <c r="F43" s="8">
        <v>50</v>
      </c>
      <c r="G43" s="8">
        <v>37</v>
      </c>
      <c r="H43" s="75">
        <f t="shared" si="0"/>
        <v>0.74</v>
      </c>
    </row>
    <row r="44" spans="1:8" x14ac:dyDescent="0.25">
      <c r="A44" s="45" t="s">
        <v>83</v>
      </c>
      <c r="B44" t="s">
        <v>13</v>
      </c>
      <c r="C44" s="8">
        <v>6</v>
      </c>
      <c r="D44" s="8">
        <v>3</v>
      </c>
      <c r="E44" s="75">
        <f t="shared" si="3"/>
        <v>0.5</v>
      </c>
      <c r="F44" s="8">
        <v>47</v>
      </c>
      <c r="G44" s="8">
        <v>29</v>
      </c>
      <c r="H44" s="75">
        <f t="shared" si="0"/>
        <v>0.61702127659574468</v>
      </c>
    </row>
    <row r="45" spans="1:8" x14ac:dyDescent="0.25">
      <c r="A45" s="45" t="s">
        <v>83</v>
      </c>
      <c r="B45" t="s">
        <v>15</v>
      </c>
      <c r="C45" s="8">
        <v>13</v>
      </c>
      <c r="D45" s="8">
        <v>11</v>
      </c>
      <c r="E45" s="75">
        <f t="shared" si="3"/>
        <v>0.84615384615384615</v>
      </c>
      <c r="F45" s="8">
        <v>96</v>
      </c>
      <c r="G45" s="8">
        <v>70</v>
      </c>
      <c r="H45" s="75">
        <f t="shared" si="0"/>
        <v>0.72916666666666663</v>
      </c>
    </row>
    <row r="46" spans="1:8" x14ac:dyDescent="0.25">
      <c r="A46" s="45" t="s">
        <v>83</v>
      </c>
      <c r="B46" t="s">
        <v>16</v>
      </c>
      <c r="C46" s="8">
        <v>1</v>
      </c>
      <c r="D46" s="8">
        <v>0</v>
      </c>
      <c r="E46" s="75">
        <f t="shared" si="3"/>
        <v>0</v>
      </c>
      <c r="F46" s="8">
        <v>7</v>
      </c>
      <c r="G46" s="8">
        <v>5</v>
      </c>
      <c r="H46" s="75">
        <f t="shared" si="0"/>
        <v>0.7142857142857143</v>
      </c>
    </row>
    <row r="47" spans="1:8" x14ac:dyDescent="0.25">
      <c r="A47" s="45" t="s">
        <v>83</v>
      </c>
      <c r="B47" t="s">
        <v>35</v>
      </c>
      <c r="C47" s="8">
        <v>1</v>
      </c>
      <c r="D47" s="8">
        <v>1</v>
      </c>
      <c r="E47" s="75">
        <f t="shared" si="3"/>
        <v>1</v>
      </c>
      <c r="F47" s="8">
        <v>32</v>
      </c>
      <c r="G47" s="8">
        <v>19</v>
      </c>
      <c r="H47" s="75">
        <f t="shared" si="0"/>
        <v>0.59375</v>
      </c>
    </row>
    <row r="48" spans="1:8" x14ac:dyDescent="0.25">
      <c r="A48" s="45" t="s">
        <v>83</v>
      </c>
      <c r="B48" t="s">
        <v>40</v>
      </c>
      <c r="C48" s="8">
        <v>0</v>
      </c>
      <c r="D48" s="8">
        <v>0</v>
      </c>
      <c r="E48" s="75" t="s">
        <v>58</v>
      </c>
      <c r="F48" s="8">
        <v>40</v>
      </c>
      <c r="G48" s="8">
        <v>26</v>
      </c>
      <c r="H48" s="75">
        <f t="shared" si="0"/>
        <v>0.65</v>
      </c>
    </row>
    <row r="49" spans="1:8" x14ac:dyDescent="0.25">
      <c r="A49" s="45" t="s">
        <v>83</v>
      </c>
      <c r="B49" t="s">
        <v>41</v>
      </c>
      <c r="C49" s="8">
        <v>10</v>
      </c>
      <c r="D49" s="8">
        <v>9</v>
      </c>
      <c r="E49" s="75">
        <f>D49/C49</f>
        <v>0.9</v>
      </c>
      <c r="F49" s="8">
        <v>38</v>
      </c>
      <c r="G49" s="8">
        <v>30</v>
      </c>
      <c r="H49" s="75">
        <f t="shared" si="0"/>
        <v>0.78947368421052633</v>
      </c>
    </row>
    <row r="50" spans="1:8" s="3" customFormat="1" x14ac:dyDescent="0.25">
      <c r="B50" s="14" t="s">
        <v>48</v>
      </c>
      <c r="C50" s="77">
        <f>SUM(C3:C49)</f>
        <v>496</v>
      </c>
      <c r="D50" s="77">
        <f>SUM(D3:D49)</f>
        <v>406</v>
      </c>
      <c r="E50" s="76">
        <f t="shared" ref="E50" si="4">D50/C50</f>
        <v>0.81854838709677424</v>
      </c>
      <c r="F50" s="77">
        <f>SUM(F3:F49)</f>
        <v>2180</v>
      </c>
      <c r="G50" s="77">
        <f>SUM(G3:G49)</f>
        <v>1417</v>
      </c>
      <c r="H50" s="76">
        <f t="shared" ref="H50" si="5">G50/F50</f>
        <v>0.65</v>
      </c>
    </row>
    <row r="51" spans="1:8" x14ac:dyDescent="0.25">
      <c r="E51" s="75"/>
      <c r="H51" s="75"/>
    </row>
  </sheetData>
  <sortState ref="A3:H49">
    <sortCondition ref="A3:A49"/>
    <sortCondition ref="B3:B49"/>
  </sortState>
  <mergeCells count="2">
    <mergeCell ref="C1:E1"/>
    <mergeCell ref="F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ySplit="2" topLeftCell="A27" activePane="bottomLeft" state="frozen"/>
      <selection pane="bottomLeft" activeCell="D44" sqref="D44"/>
    </sheetView>
  </sheetViews>
  <sheetFormatPr defaultRowHeight="15" x14ac:dyDescent="0.25"/>
  <cols>
    <col min="2" max="2" width="17.5703125" bestFit="1" customWidth="1"/>
    <col min="3" max="3" width="13.28515625" bestFit="1" customWidth="1"/>
    <col min="5" max="5" width="9.85546875" bestFit="1" customWidth="1"/>
    <col min="7" max="7" width="9.85546875" bestFit="1" customWidth="1"/>
  </cols>
  <sheetData>
    <row r="1" spans="1:8" ht="15.75" x14ac:dyDescent="0.25">
      <c r="D1" s="68" t="s">
        <v>90</v>
      </c>
      <c r="E1" s="69"/>
      <c r="F1" s="70" t="s">
        <v>89</v>
      </c>
      <c r="G1" s="70"/>
    </row>
    <row r="2" spans="1:8" x14ac:dyDescent="0.25">
      <c r="B2" s="3" t="s">
        <v>49</v>
      </c>
      <c r="C2" s="3" t="s">
        <v>75</v>
      </c>
      <c r="D2" s="3" t="s">
        <v>76</v>
      </c>
      <c r="E2" s="3" t="s">
        <v>88</v>
      </c>
      <c r="F2" s="3" t="s">
        <v>77</v>
      </c>
      <c r="G2" s="3" t="s">
        <v>88</v>
      </c>
      <c r="H2" s="3"/>
    </row>
    <row r="3" spans="1:8" x14ac:dyDescent="0.25">
      <c r="A3" s="47" t="s">
        <v>81</v>
      </c>
      <c r="B3" t="s">
        <v>2</v>
      </c>
      <c r="C3">
        <v>2285</v>
      </c>
      <c r="D3">
        <v>20</v>
      </c>
      <c r="E3" s="13">
        <f t="shared" ref="E3:E49" si="0">D3/C3*1000</f>
        <v>8.7527352297592991</v>
      </c>
      <c r="F3">
        <v>15</v>
      </c>
      <c r="G3" s="13">
        <f t="shared" ref="G3:G49" si="1">F3/C3*1000</f>
        <v>6.5645514223194743</v>
      </c>
    </row>
    <row r="4" spans="1:8" x14ac:dyDescent="0.25">
      <c r="A4" s="47" t="s">
        <v>81</v>
      </c>
      <c r="B4" t="s">
        <v>5</v>
      </c>
      <c r="C4">
        <v>2929</v>
      </c>
      <c r="D4">
        <v>10</v>
      </c>
      <c r="E4" s="13">
        <f t="shared" si="0"/>
        <v>3.4141345168999662</v>
      </c>
      <c r="F4">
        <v>13</v>
      </c>
      <c r="G4" s="13">
        <f t="shared" si="1"/>
        <v>4.4383748719699554</v>
      </c>
    </row>
    <row r="5" spans="1:8" x14ac:dyDescent="0.25">
      <c r="A5" s="47" t="s">
        <v>81</v>
      </c>
      <c r="B5" t="s">
        <v>18</v>
      </c>
      <c r="C5">
        <v>2535</v>
      </c>
      <c r="D5">
        <v>22</v>
      </c>
      <c r="E5" s="13">
        <f t="shared" si="0"/>
        <v>8.6785009861932938</v>
      </c>
      <c r="F5">
        <v>6</v>
      </c>
      <c r="G5" s="13">
        <f t="shared" si="1"/>
        <v>2.3668639053254439</v>
      </c>
    </row>
    <row r="6" spans="1:8" x14ac:dyDescent="0.25">
      <c r="A6" s="47" t="s">
        <v>81</v>
      </c>
      <c r="B6" t="s">
        <v>20</v>
      </c>
      <c r="C6">
        <v>2492</v>
      </c>
      <c r="D6">
        <v>31</v>
      </c>
      <c r="E6" s="13">
        <f t="shared" si="0"/>
        <v>12.439807383627608</v>
      </c>
      <c r="F6">
        <v>14</v>
      </c>
      <c r="G6" s="13">
        <f t="shared" si="1"/>
        <v>5.6179775280898872</v>
      </c>
    </row>
    <row r="7" spans="1:8" x14ac:dyDescent="0.25">
      <c r="A7" s="47" t="s">
        <v>81</v>
      </c>
      <c r="B7" t="s">
        <v>34</v>
      </c>
      <c r="C7">
        <v>2935</v>
      </c>
      <c r="D7">
        <v>11</v>
      </c>
      <c r="E7" s="13">
        <f t="shared" si="0"/>
        <v>3.7478705281090292</v>
      </c>
      <c r="F7">
        <v>4</v>
      </c>
      <c r="G7" s="13">
        <f t="shared" si="1"/>
        <v>1.362862010221465</v>
      </c>
    </row>
    <row r="8" spans="1:8" x14ac:dyDescent="0.25">
      <c r="A8" s="47" t="s">
        <v>81</v>
      </c>
      <c r="B8" t="s">
        <v>37</v>
      </c>
      <c r="C8">
        <v>2912</v>
      </c>
      <c r="D8">
        <v>32</v>
      </c>
      <c r="E8" s="13">
        <f t="shared" si="0"/>
        <v>10.989010989010989</v>
      </c>
      <c r="F8">
        <v>21</v>
      </c>
      <c r="G8" s="13">
        <f t="shared" si="1"/>
        <v>7.2115384615384617</v>
      </c>
    </row>
    <row r="9" spans="1:8" x14ac:dyDescent="0.25">
      <c r="A9" s="47" t="s">
        <v>81</v>
      </c>
      <c r="B9" t="s">
        <v>39</v>
      </c>
      <c r="C9">
        <v>3391</v>
      </c>
      <c r="D9">
        <v>34</v>
      </c>
      <c r="E9" s="13">
        <f t="shared" si="0"/>
        <v>10.026540843409023</v>
      </c>
      <c r="F9">
        <v>8</v>
      </c>
      <c r="G9" s="13">
        <f t="shared" si="1"/>
        <v>2.3591860808021234</v>
      </c>
    </row>
    <row r="10" spans="1:8" x14ac:dyDescent="0.25">
      <c r="A10" s="47" t="s">
        <v>81</v>
      </c>
      <c r="B10" t="s">
        <v>45</v>
      </c>
      <c r="C10">
        <v>2611</v>
      </c>
      <c r="D10">
        <v>17</v>
      </c>
      <c r="E10" s="13">
        <f t="shared" si="0"/>
        <v>6.5109153581003447</v>
      </c>
      <c r="F10">
        <v>18</v>
      </c>
      <c r="G10" s="13">
        <f t="shared" si="1"/>
        <v>6.8939103791650709</v>
      </c>
    </row>
    <row r="11" spans="1:8" x14ac:dyDescent="0.25">
      <c r="A11" s="42" t="s">
        <v>82</v>
      </c>
      <c r="B11" t="s">
        <v>4</v>
      </c>
      <c r="C11">
        <v>2605</v>
      </c>
      <c r="D11">
        <v>8</v>
      </c>
      <c r="E11" s="13">
        <f t="shared" si="0"/>
        <v>3.0710172744721689</v>
      </c>
      <c r="F11">
        <v>5</v>
      </c>
      <c r="G11" s="13">
        <f t="shared" si="1"/>
        <v>1.9193857965451055</v>
      </c>
    </row>
    <row r="12" spans="1:8" x14ac:dyDescent="0.25">
      <c r="A12" s="42" t="s">
        <v>82</v>
      </c>
      <c r="B12" t="s">
        <v>7</v>
      </c>
      <c r="C12">
        <v>3140</v>
      </c>
      <c r="D12">
        <v>13</v>
      </c>
      <c r="E12" s="13">
        <f t="shared" si="0"/>
        <v>4.1401273885350314</v>
      </c>
      <c r="F12">
        <v>5</v>
      </c>
      <c r="G12" s="13">
        <f t="shared" si="1"/>
        <v>1.5923566878980893</v>
      </c>
    </row>
    <row r="13" spans="1:8" x14ac:dyDescent="0.25">
      <c r="A13" s="42" t="s">
        <v>82</v>
      </c>
      <c r="B13" t="s">
        <v>9</v>
      </c>
      <c r="C13">
        <v>2130</v>
      </c>
      <c r="D13">
        <v>6</v>
      </c>
      <c r="E13" s="13">
        <f t="shared" si="0"/>
        <v>2.8169014084507045</v>
      </c>
      <c r="F13">
        <v>2</v>
      </c>
      <c r="G13" s="13">
        <f t="shared" si="1"/>
        <v>0.93896713615023475</v>
      </c>
    </row>
    <row r="14" spans="1:8" x14ac:dyDescent="0.25">
      <c r="A14" s="42" t="s">
        <v>82</v>
      </c>
      <c r="B14" t="s">
        <v>17</v>
      </c>
      <c r="C14">
        <v>3048</v>
      </c>
      <c r="D14">
        <v>11</v>
      </c>
      <c r="E14" s="13">
        <f t="shared" si="0"/>
        <v>3.6089238845144358</v>
      </c>
      <c r="F14">
        <v>21</v>
      </c>
      <c r="G14" s="13">
        <f t="shared" si="1"/>
        <v>6.8897637795275593</v>
      </c>
    </row>
    <row r="15" spans="1:8" x14ac:dyDescent="0.25">
      <c r="A15" s="42" t="s">
        <v>82</v>
      </c>
      <c r="B15" t="s">
        <v>22</v>
      </c>
      <c r="C15">
        <v>3351</v>
      </c>
      <c r="D15">
        <v>23</v>
      </c>
      <c r="E15" s="13">
        <f t="shared" si="0"/>
        <v>6.8636227991644292</v>
      </c>
      <c r="F15">
        <v>6</v>
      </c>
      <c r="G15" s="13">
        <f t="shared" si="1"/>
        <v>1.7905102954341987</v>
      </c>
    </row>
    <row r="16" spans="1:8" x14ac:dyDescent="0.25">
      <c r="A16" s="42" t="s">
        <v>82</v>
      </c>
      <c r="B16" t="s">
        <v>23</v>
      </c>
      <c r="C16">
        <v>355</v>
      </c>
      <c r="D16">
        <v>1</v>
      </c>
      <c r="E16" s="13">
        <f t="shared" si="0"/>
        <v>2.8169014084507045</v>
      </c>
      <c r="F16">
        <v>0</v>
      </c>
      <c r="G16" s="13">
        <f t="shared" si="1"/>
        <v>0</v>
      </c>
    </row>
    <row r="17" spans="1:7" x14ac:dyDescent="0.25">
      <c r="A17" s="42" t="s">
        <v>82</v>
      </c>
      <c r="B17" t="s">
        <v>25</v>
      </c>
      <c r="C17">
        <v>3463</v>
      </c>
      <c r="D17">
        <v>9</v>
      </c>
      <c r="E17" s="13">
        <f t="shared" si="0"/>
        <v>2.5989026855327753</v>
      </c>
      <c r="F17">
        <v>30</v>
      </c>
      <c r="G17" s="13">
        <f t="shared" si="1"/>
        <v>8.6630089517759163</v>
      </c>
    </row>
    <row r="18" spans="1:7" x14ac:dyDescent="0.25">
      <c r="A18" s="42" t="s">
        <v>82</v>
      </c>
      <c r="B18" t="s">
        <v>42</v>
      </c>
      <c r="C18">
        <v>2695</v>
      </c>
      <c r="D18">
        <v>12</v>
      </c>
      <c r="E18" s="13">
        <f t="shared" si="0"/>
        <v>4.4526901669758816</v>
      </c>
      <c r="F18">
        <v>8</v>
      </c>
      <c r="G18" s="13">
        <f t="shared" si="1"/>
        <v>2.968460111317254</v>
      </c>
    </row>
    <row r="19" spans="1:7" x14ac:dyDescent="0.25">
      <c r="A19" s="42" t="s">
        <v>82</v>
      </c>
      <c r="B19" t="s">
        <v>44</v>
      </c>
      <c r="C19">
        <v>1583</v>
      </c>
      <c r="D19">
        <v>8</v>
      </c>
      <c r="E19" s="13">
        <f t="shared" si="0"/>
        <v>5.0536955148452298</v>
      </c>
      <c r="F19">
        <v>24</v>
      </c>
      <c r="G19" s="13">
        <f t="shared" si="1"/>
        <v>15.161086544535692</v>
      </c>
    </row>
    <row r="20" spans="1:7" x14ac:dyDescent="0.25">
      <c r="A20" s="42" t="s">
        <v>82</v>
      </c>
      <c r="B20" t="s">
        <v>46</v>
      </c>
      <c r="C20">
        <v>2284</v>
      </c>
      <c r="D20">
        <v>3</v>
      </c>
      <c r="E20" s="13">
        <f t="shared" si="0"/>
        <v>1.3134851138353765</v>
      </c>
      <c r="F20">
        <v>4</v>
      </c>
      <c r="G20" s="13">
        <f t="shared" si="1"/>
        <v>1.7513134851138354</v>
      </c>
    </row>
    <row r="21" spans="1:7" x14ac:dyDescent="0.25">
      <c r="A21" s="42" t="s">
        <v>82</v>
      </c>
      <c r="B21" t="s">
        <v>47</v>
      </c>
      <c r="C21">
        <v>1712</v>
      </c>
      <c r="D21">
        <v>4</v>
      </c>
      <c r="E21" s="13">
        <f t="shared" si="0"/>
        <v>2.3364485981308412</v>
      </c>
      <c r="F21">
        <v>7</v>
      </c>
      <c r="G21" s="13">
        <f t="shared" si="1"/>
        <v>4.0887850467289715</v>
      </c>
    </row>
    <row r="22" spans="1:7" x14ac:dyDescent="0.25">
      <c r="A22" s="41" t="s">
        <v>84</v>
      </c>
      <c r="B22" t="s">
        <v>12</v>
      </c>
      <c r="C22">
        <v>2666</v>
      </c>
      <c r="D22">
        <v>4</v>
      </c>
      <c r="E22" s="13">
        <f t="shared" si="0"/>
        <v>1.5003750937734435</v>
      </c>
      <c r="F22">
        <v>10</v>
      </c>
      <c r="G22" s="13">
        <f t="shared" si="1"/>
        <v>3.7509377344336081</v>
      </c>
    </row>
    <row r="23" spans="1:7" x14ac:dyDescent="0.25">
      <c r="A23" s="41" t="s">
        <v>84</v>
      </c>
      <c r="B23" t="s">
        <v>19</v>
      </c>
      <c r="C23">
        <v>3455</v>
      </c>
      <c r="D23">
        <v>31</v>
      </c>
      <c r="E23" s="13">
        <f t="shared" si="0"/>
        <v>8.9725036179450068</v>
      </c>
      <c r="F23">
        <v>15</v>
      </c>
      <c r="G23" s="13">
        <f t="shared" si="1"/>
        <v>4.3415340086830687</v>
      </c>
    </row>
    <row r="24" spans="1:7" x14ac:dyDescent="0.25">
      <c r="A24" s="41" t="s">
        <v>84</v>
      </c>
      <c r="B24" t="s">
        <v>21</v>
      </c>
      <c r="C24">
        <v>211</v>
      </c>
      <c r="D24">
        <v>1</v>
      </c>
      <c r="E24" s="13">
        <f t="shared" si="0"/>
        <v>4.7393364928909953</v>
      </c>
      <c r="F24">
        <v>1</v>
      </c>
      <c r="G24" s="13">
        <f t="shared" si="1"/>
        <v>4.7393364928909953</v>
      </c>
    </row>
    <row r="25" spans="1:7" x14ac:dyDescent="0.25">
      <c r="A25" s="41" t="s">
        <v>84</v>
      </c>
      <c r="B25" t="s">
        <v>24</v>
      </c>
      <c r="C25">
        <v>2695</v>
      </c>
      <c r="D25">
        <v>11</v>
      </c>
      <c r="E25" s="13">
        <f t="shared" si="0"/>
        <v>4.0816326530612246</v>
      </c>
      <c r="F25">
        <v>12</v>
      </c>
      <c r="G25" s="13">
        <f t="shared" si="1"/>
        <v>4.4526901669758816</v>
      </c>
    </row>
    <row r="26" spans="1:7" x14ac:dyDescent="0.25">
      <c r="A26" s="41" t="s">
        <v>84</v>
      </c>
      <c r="B26" t="s">
        <v>26</v>
      </c>
      <c r="C26">
        <v>3604</v>
      </c>
      <c r="D26">
        <v>19</v>
      </c>
      <c r="E26" s="13">
        <f t="shared" si="0"/>
        <v>5.2719200887902335</v>
      </c>
      <c r="F26">
        <v>16</v>
      </c>
      <c r="G26" s="13">
        <f t="shared" si="1"/>
        <v>4.4395116537180908</v>
      </c>
    </row>
    <row r="27" spans="1:7" x14ac:dyDescent="0.25">
      <c r="A27" s="41" t="s">
        <v>84</v>
      </c>
      <c r="B27" t="s">
        <v>27</v>
      </c>
      <c r="C27">
        <v>2665</v>
      </c>
      <c r="D27">
        <v>13</v>
      </c>
      <c r="E27" s="13">
        <f t="shared" si="0"/>
        <v>4.8780487804878048</v>
      </c>
      <c r="F27">
        <v>15</v>
      </c>
      <c r="G27" s="13">
        <f t="shared" si="1"/>
        <v>5.6285178236397746</v>
      </c>
    </row>
    <row r="28" spans="1:7" x14ac:dyDescent="0.25">
      <c r="A28" s="41" t="s">
        <v>84</v>
      </c>
      <c r="B28" t="s">
        <v>29</v>
      </c>
      <c r="C28">
        <v>74</v>
      </c>
      <c r="D28">
        <v>2</v>
      </c>
      <c r="E28" s="13">
        <f t="shared" si="0"/>
        <v>27.027027027027028</v>
      </c>
      <c r="F28">
        <v>0</v>
      </c>
      <c r="G28" s="13">
        <f t="shared" si="1"/>
        <v>0</v>
      </c>
    </row>
    <row r="29" spans="1:7" ht="15.75" customHeight="1" x14ac:dyDescent="0.25">
      <c r="A29" s="41" t="s">
        <v>84</v>
      </c>
      <c r="B29" t="s">
        <v>30</v>
      </c>
      <c r="C29">
        <v>1240</v>
      </c>
      <c r="D29">
        <v>1</v>
      </c>
      <c r="E29" s="13">
        <f t="shared" si="0"/>
        <v>0.80645161290322576</v>
      </c>
      <c r="F29">
        <v>1</v>
      </c>
      <c r="G29" s="13">
        <f t="shared" si="1"/>
        <v>0.80645161290322576</v>
      </c>
    </row>
    <row r="30" spans="1:7" ht="15.75" customHeight="1" x14ac:dyDescent="0.25">
      <c r="A30" s="41" t="s">
        <v>84</v>
      </c>
      <c r="B30" t="s">
        <v>31</v>
      </c>
      <c r="C30">
        <v>2978</v>
      </c>
      <c r="D30">
        <v>7</v>
      </c>
      <c r="E30" s="13">
        <f t="shared" si="0"/>
        <v>2.350570852921424</v>
      </c>
      <c r="F30">
        <v>6</v>
      </c>
      <c r="G30" s="13">
        <f t="shared" si="1"/>
        <v>2.0147750167897915</v>
      </c>
    </row>
    <row r="31" spans="1:7" x14ac:dyDescent="0.25">
      <c r="A31" s="41" t="s">
        <v>84</v>
      </c>
      <c r="B31" t="s">
        <v>32</v>
      </c>
      <c r="C31">
        <v>2835</v>
      </c>
      <c r="D31">
        <v>12</v>
      </c>
      <c r="E31" s="13">
        <f t="shared" si="0"/>
        <v>4.2328042328042335</v>
      </c>
      <c r="F31">
        <v>9</v>
      </c>
      <c r="G31" s="13">
        <f t="shared" si="1"/>
        <v>3.1746031746031744</v>
      </c>
    </row>
    <row r="32" spans="1:7" x14ac:dyDescent="0.25">
      <c r="A32" s="41" t="s">
        <v>84</v>
      </c>
      <c r="B32" t="s">
        <v>33</v>
      </c>
      <c r="C32">
        <v>3348</v>
      </c>
      <c r="D32">
        <v>27</v>
      </c>
      <c r="E32" s="13">
        <f t="shared" si="0"/>
        <v>8.064516129032258</v>
      </c>
      <c r="F32">
        <v>15</v>
      </c>
      <c r="G32" s="13">
        <f t="shared" si="1"/>
        <v>4.4802867383512543</v>
      </c>
    </row>
    <row r="33" spans="1:7" x14ac:dyDescent="0.25">
      <c r="A33" s="41" t="s">
        <v>84</v>
      </c>
      <c r="B33" t="s">
        <v>36</v>
      </c>
      <c r="C33">
        <v>2696</v>
      </c>
      <c r="D33">
        <v>8</v>
      </c>
      <c r="E33" s="13">
        <f t="shared" si="0"/>
        <v>2.9673590504451042</v>
      </c>
      <c r="F33">
        <v>19</v>
      </c>
      <c r="G33" s="13">
        <f t="shared" si="1"/>
        <v>7.0474777448071215</v>
      </c>
    </row>
    <row r="34" spans="1:7" x14ac:dyDescent="0.25">
      <c r="A34" s="41" t="s">
        <v>84</v>
      </c>
      <c r="B34" t="s">
        <v>38</v>
      </c>
      <c r="C34">
        <v>2586</v>
      </c>
      <c r="D34">
        <v>3</v>
      </c>
      <c r="E34" s="13">
        <f t="shared" si="0"/>
        <v>1.160092807424594</v>
      </c>
      <c r="F34">
        <v>17</v>
      </c>
      <c r="G34" s="13">
        <f t="shared" si="1"/>
        <v>6.5738592420726993</v>
      </c>
    </row>
    <row r="35" spans="1:7" x14ac:dyDescent="0.25">
      <c r="A35" s="41" t="s">
        <v>84</v>
      </c>
      <c r="B35" t="s">
        <v>43</v>
      </c>
      <c r="C35">
        <v>1054</v>
      </c>
      <c r="D35">
        <v>7</v>
      </c>
      <c r="E35" s="13">
        <f t="shared" si="0"/>
        <v>6.6413662239089186</v>
      </c>
      <c r="F35">
        <v>4</v>
      </c>
      <c r="G35" s="13">
        <f t="shared" si="1"/>
        <v>3.795066413662239</v>
      </c>
    </row>
    <row r="36" spans="1:7" x14ac:dyDescent="0.25">
      <c r="A36" s="45" t="s">
        <v>83</v>
      </c>
      <c r="B36" t="s">
        <v>0</v>
      </c>
      <c r="C36">
        <v>2489</v>
      </c>
      <c r="D36">
        <v>15</v>
      </c>
      <c r="E36" s="13">
        <f t="shared" si="0"/>
        <v>6.0265166733627957</v>
      </c>
      <c r="F36">
        <v>8</v>
      </c>
      <c r="G36" s="13">
        <f t="shared" si="1"/>
        <v>3.2141422257934913</v>
      </c>
    </row>
    <row r="37" spans="1:7" x14ac:dyDescent="0.25">
      <c r="A37" s="45" t="s">
        <v>83</v>
      </c>
      <c r="B37" t="s">
        <v>1</v>
      </c>
      <c r="C37">
        <v>3024</v>
      </c>
      <c r="D37">
        <v>10</v>
      </c>
      <c r="E37" s="13">
        <f t="shared" si="0"/>
        <v>3.3068783068783065</v>
      </c>
      <c r="F37">
        <v>7</v>
      </c>
      <c r="G37" s="13">
        <f t="shared" si="1"/>
        <v>2.3148148148148149</v>
      </c>
    </row>
    <row r="38" spans="1:7" x14ac:dyDescent="0.25">
      <c r="A38" s="45" t="s">
        <v>83</v>
      </c>
      <c r="B38" t="s">
        <v>3</v>
      </c>
      <c r="C38">
        <v>2676</v>
      </c>
      <c r="D38">
        <v>8</v>
      </c>
      <c r="E38" s="13">
        <f t="shared" si="0"/>
        <v>2.9895366218236172</v>
      </c>
      <c r="F38">
        <v>13</v>
      </c>
      <c r="G38" s="13">
        <f t="shared" si="1"/>
        <v>4.8579970104633778</v>
      </c>
    </row>
    <row r="39" spans="1:7" x14ac:dyDescent="0.25">
      <c r="A39" s="45" t="s">
        <v>83</v>
      </c>
      <c r="B39" t="s">
        <v>6</v>
      </c>
      <c r="C39">
        <v>3518</v>
      </c>
      <c r="D39">
        <v>22</v>
      </c>
      <c r="E39" s="13">
        <f t="shared" si="0"/>
        <v>6.2535531552018195</v>
      </c>
      <c r="F39">
        <v>5</v>
      </c>
      <c r="G39" s="13">
        <f t="shared" si="1"/>
        <v>1.4212620807276861</v>
      </c>
    </row>
    <row r="40" spans="1:7" x14ac:dyDescent="0.25">
      <c r="A40" s="45" t="s">
        <v>83</v>
      </c>
      <c r="B40" t="s">
        <v>10</v>
      </c>
      <c r="C40">
        <v>1951</v>
      </c>
      <c r="D40">
        <v>4</v>
      </c>
      <c r="E40" s="13">
        <f t="shared" si="0"/>
        <v>2.0502306509482318</v>
      </c>
      <c r="F40">
        <v>5</v>
      </c>
      <c r="G40" s="13">
        <f t="shared" si="1"/>
        <v>2.5627883136852896</v>
      </c>
    </row>
    <row r="41" spans="1:7" x14ac:dyDescent="0.25">
      <c r="A41" s="45" t="s">
        <v>83</v>
      </c>
      <c r="B41" t="s">
        <v>11</v>
      </c>
      <c r="C41">
        <v>2493</v>
      </c>
      <c r="D41">
        <v>3</v>
      </c>
      <c r="E41" s="13">
        <f t="shared" si="0"/>
        <v>1.2033694344163659</v>
      </c>
      <c r="F41">
        <v>4</v>
      </c>
      <c r="G41" s="13">
        <f t="shared" si="1"/>
        <v>1.604492579221821</v>
      </c>
    </row>
    <row r="42" spans="1:7" x14ac:dyDescent="0.25">
      <c r="A42" s="45" t="s">
        <v>83</v>
      </c>
      <c r="B42" t="s">
        <v>13</v>
      </c>
      <c r="C42">
        <v>3698</v>
      </c>
      <c r="D42">
        <v>28</v>
      </c>
      <c r="E42" s="13">
        <f t="shared" si="0"/>
        <v>7.5716603569497023</v>
      </c>
      <c r="F42">
        <v>11</v>
      </c>
      <c r="G42" s="13">
        <f t="shared" si="1"/>
        <v>2.9745808545159544</v>
      </c>
    </row>
    <row r="43" spans="1:7" x14ac:dyDescent="0.25">
      <c r="A43" s="45" t="s">
        <v>83</v>
      </c>
      <c r="B43" t="s">
        <v>14</v>
      </c>
      <c r="C43">
        <v>2651</v>
      </c>
      <c r="D43">
        <v>9</v>
      </c>
      <c r="E43" s="13">
        <f t="shared" si="0"/>
        <v>3.3949453036589969</v>
      </c>
      <c r="F43">
        <v>3</v>
      </c>
      <c r="G43" s="13">
        <f t="shared" si="1"/>
        <v>1.1316484345529989</v>
      </c>
    </row>
    <row r="44" spans="1:7" x14ac:dyDescent="0.25">
      <c r="A44" s="45" t="s">
        <v>83</v>
      </c>
      <c r="B44" t="s">
        <v>15</v>
      </c>
      <c r="C44">
        <v>3170</v>
      </c>
      <c r="D44">
        <v>19</v>
      </c>
      <c r="E44" s="13">
        <f t="shared" si="0"/>
        <v>5.9936908517350158</v>
      </c>
      <c r="F44">
        <v>10</v>
      </c>
      <c r="G44" s="13">
        <f t="shared" si="1"/>
        <v>3.1545741324921135</v>
      </c>
    </row>
    <row r="45" spans="1:7" x14ac:dyDescent="0.25">
      <c r="A45" s="45" t="s">
        <v>83</v>
      </c>
      <c r="B45" t="s">
        <v>16</v>
      </c>
      <c r="C45">
        <v>415</v>
      </c>
      <c r="D45">
        <v>0</v>
      </c>
      <c r="E45" s="13">
        <f t="shared" si="0"/>
        <v>0</v>
      </c>
      <c r="F45">
        <v>0</v>
      </c>
      <c r="G45" s="13">
        <f t="shared" si="1"/>
        <v>0</v>
      </c>
    </row>
    <row r="46" spans="1:7" x14ac:dyDescent="0.25">
      <c r="A46" s="45" t="s">
        <v>83</v>
      </c>
      <c r="B46" t="s">
        <v>28</v>
      </c>
      <c r="C46">
        <v>54</v>
      </c>
      <c r="D46">
        <v>0</v>
      </c>
      <c r="E46" s="13">
        <f t="shared" si="0"/>
        <v>0</v>
      </c>
      <c r="F46">
        <v>0</v>
      </c>
      <c r="G46" s="13">
        <f t="shared" si="1"/>
        <v>0</v>
      </c>
    </row>
    <row r="47" spans="1:7" x14ac:dyDescent="0.25">
      <c r="A47" s="45" t="s">
        <v>83</v>
      </c>
      <c r="B47" t="s">
        <v>35</v>
      </c>
      <c r="C47">
        <v>3330</v>
      </c>
      <c r="D47">
        <v>12</v>
      </c>
      <c r="E47" s="13">
        <f t="shared" si="0"/>
        <v>3.6036036036036037</v>
      </c>
      <c r="F47">
        <v>5</v>
      </c>
      <c r="G47" s="13">
        <f t="shared" si="1"/>
        <v>1.5015015015015014</v>
      </c>
    </row>
    <row r="48" spans="1:7" x14ac:dyDescent="0.25">
      <c r="A48" s="45" t="s">
        <v>83</v>
      </c>
      <c r="B48" t="s">
        <v>40</v>
      </c>
      <c r="C48">
        <v>1828</v>
      </c>
      <c r="D48">
        <v>16</v>
      </c>
      <c r="E48" s="13">
        <f t="shared" si="0"/>
        <v>8.7527352297592991</v>
      </c>
      <c r="F48">
        <v>6</v>
      </c>
      <c r="G48" s="13">
        <f t="shared" si="1"/>
        <v>3.2822757111597372</v>
      </c>
    </row>
    <row r="49" spans="1:7" x14ac:dyDescent="0.25">
      <c r="A49" s="45" t="s">
        <v>83</v>
      </c>
      <c r="B49" t="s">
        <v>41</v>
      </c>
      <c r="C49">
        <v>2423</v>
      </c>
      <c r="D49">
        <v>17</v>
      </c>
      <c r="E49" s="13">
        <f t="shared" si="0"/>
        <v>7.0160957490713995</v>
      </c>
      <c r="F49">
        <v>5</v>
      </c>
      <c r="G49" s="13">
        <f t="shared" si="1"/>
        <v>2.0635575732562939</v>
      </c>
    </row>
    <row r="50" spans="1:7" x14ac:dyDescent="0.25">
      <c r="B50" s="14" t="s">
        <v>48</v>
      </c>
      <c r="C50" s="14">
        <f>SUM(C3:C49)</f>
        <v>114283</v>
      </c>
      <c r="D50" s="14">
        <f>SUM(D3:D49)</f>
        <v>584</v>
      </c>
      <c r="E50" s="15">
        <f t="shared" ref="E50" si="2">D50/C50*1000</f>
        <v>5.1101213653824278</v>
      </c>
      <c r="F50" s="14">
        <f>SUM(F3:F49)</f>
        <v>433</v>
      </c>
      <c r="G50" s="15">
        <f t="shared" ref="G50" si="3">F50/C50*1000</f>
        <v>3.7888399849496426</v>
      </c>
    </row>
    <row r="51" spans="1:7" x14ac:dyDescent="0.25">
      <c r="E51" s="13"/>
      <c r="G51" s="13"/>
    </row>
  </sheetData>
  <sortState ref="A3:G50">
    <sortCondition ref="A3:A50"/>
    <sortCondition ref="B3:B50"/>
  </sortState>
  <mergeCells count="2">
    <mergeCell ref="D1:E1"/>
    <mergeCell ref="F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workbookViewId="0">
      <pane ySplit="3" topLeftCell="A37" activePane="bottomLeft" state="frozen"/>
      <selection pane="bottomLeft" activeCell="E53" sqref="E53"/>
    </sheetView>
  </sheetViews>
  <sheetFormatPr defaultRowHeight="15" x14ac:dyDescent="0.25"/>
  <cols>
    <col min="2" max="2" width="19.5703125" bestFit="1" customWidth="1"/>
    <col min="3" max="3" width="12" bestFit="1" customWidth="1"/>
    <col min="4" max="4" width="10.42578125" customWidth="1"/>
    <col min="5" max="5" width="11.140625" customWidth="1"/>
  </cols>
  <sheetData>
    <row r="2" spans="1:5" ht="15.75" x14ac:dyDescent="0.25">
      <c r="C2" s="71" t="s">
        <v>80</v>
      </c>
      <c r="D2" s="71"/>
      <c r="E2" s="71"/>
    </row>
    <row r="3" spans="1:5" x14ac:dyDescent="0.25">
      <c r="B3" s="3" t="s">
        <v>49</v>
      </c>
      <c r="C3" s="19" t="s">
        <v>61</v>
      </c>
      <c r="D3" s="19" t="s">
        <v>79</v>
      </c>
      <c r="E3" s="19" t="s">
        <v>78</v>
      </c>
    </row>
    <row r="4" spans="1:5" x14ac:dyDescent="0.25">
      <c r="A4" s="46" t="s">
        <v>81</v>
      </c>
      <c r="B4" t="s">
        <v>2</v>
      </c>
      <c r="C4">
        <v>954</v>
      </c>
      <c r="D4">
        <v>588</v>
      </c>
      <c r="E4" s="18">
        <f t="shared" ref="E4:E51" si="0">D4/C4</f>
        <v>0.61635220125786161</v>
      </c>
    </row>
    <row r="5" spans="1:5" x14ac:dyDescent="0.25">
      <c r="A5" s="46" t="s">
        <v>81</v>
      </c>
      <c r="B5" t="s">
        <v>5</v>
      </c>
      <c r="C5">
        <v>1240</v>
      </c>
      <c r="D5">
        <v>643</v>
      </c>
      <c r="E5" s="18">
        <f t="shared" si="0"/>
        <v>0.5185483870967742</v>
      </c>
    </row>
    <row r="6" spans="1:5" x14ac:dyDescent="0.25">
      <c r="A6" s="46" t="s">
        <v>81</v>
      </c>
      <c r="B6" t="s">
        <v>18</v>
      </c>
      <c r="C6">
        <v>1186</v>
      </c>
      <c r="D6">
        <v>621</v>
      </c>
      <c r="E6" s="18">
        <f t="shared" si="0"/>
        <v>0.52360876897133224</v>
      </c>
    </row>
    <row r="7" spans="1:5" x14ac:dyDescent="0.25">
      <c r="A7" s="46" t="s">
        <v>81</v>
      </c>
      <c r="B7" t="s">
        <v>20</v>
      </c>
      <c r="C7">
        <v>1012</v>
      </c>
      <c r="D7">
        <v>561</v>
      </c>
      <c r="E7" s="18">
        <f t="shared" si="0"/>
        <v>0.55434782608695654</v>
      </c>
    </row>
    <row r="8" spans="1:5" x14ac:dyDescent="0.25">
      <c r="A8" s="46" t="s">
        <v>81</v>
      </c>
      <c r="B8" t="s">
        <v>34</v>
      </c>
      <c r="C8">
        <v>1226</v>
      </c>
      <c r="D8">
        <v>676</v>
      </c>
      <c r="E8" s="18">
        <f t="shared" si="0"/>
        <v>0.5513866231647635</v>
      </c>
    </row>
    <row r="9" spans="1:5" x14ac:dyDescent="0.25">
      <c r="A9" s="46" t="s">
        <v>81</v>
      </c>
      <c r="B9" t="s">
        <v>37</v>
      </c>
      <c r="C9">
        <v>1093</v>
      </c>
      <c r="D9">
        <v>699</v>
      </c>
      <c r="E9" s="18">
        <f t="shared" si="0"/>
        <v>0.63952424519670636</v>
      </c>
    </row>
    <row r="10" spans="1:5" x14ac:dyDescent="0.25">
      <c r="A10" s="46" t="s">
        <v>81</v>
      </c>
      <c r="B10" t="s">
        <v>39</v>
      </c>
      <c r="C10">
        <v>1550</v>
      </c>
      <c r="D10">
        <v>871</v>
      </c>
      <c r="E10" s="18">
        <f t="shared" si="0"/>
        <v>0.5619354838709677</v>
      </c>
    </row>
    <row r="11" spans="1:5" x14ac:dyDescent="0.25">
      <c r="A11" s="46" t="s">
        <v>81</v>
      </c>
      <c r="B11" t="s">
        <v>45</v>
      </c>
      <c r="C11">
        <v>1554</v>
      </c>
      <c r="D11">
        <v>1119</v>
      </c>
      <c r="E11" s="18">
        <f t="shared" si="0"/>
        <v>0.72007722007722008</v>
      </c>
    </row>
    <row r="12" spans="1:5" x14ac:dyDescent="0.25">
      <c r="A12" s="42" t="s">
        <v>82</v>
      </c>
      <c r="B12" t="s">
        <v>4</v>
      </c>
      <c r="C12">
        <v>898</v>
      </c>
      <c r="D12">
        <v>480</v>
      </c>
      <c r="E12" s="18">
        <f t="shared" si="0"/>
        <v>0.534521158129176</v>
      </c>
    </row>
    <row r="13" spans="1:5" x14ac:dyDescent="0.25">
      <c r="A13" s="42" t="s">
        <v>82</v>
      </c>
      <c r="B13" t="s">
        <v>7</v>
      </c>
      <c r="C13">
        <v>1377</v>
      </c>
      <c r="D13">
        <v>618</v>
      </c>
      <c r="E13" s="18">
        <f t="shared" si="0"/>
        <v>0.44880174291938996</v>
      </c>
    </row>
    <row r="14" spans="1:5" x14ac:dyDescent="0.25">
      <c r="A14" s="42" t="s">
        <v>82</v>
      </c>
      <c r="B14" t="s">
        <v>9</v>
      </c>
      <c r="C14">
        <v>695</v>
      </c>
      <c r="D14">
        <v>360</v>
      </c>
      <c r="E14" s="18">
        <f t="shared" si="0"/>
        <v>0.51798561151079137</v>
      </c>
    </row>
    <row r="15" spans="1:5" x14ac:dyDescent="0.25">
      <c r="A15" s="42" t="s">
        <v>82</v>
      </c>
      <c r="B15" t="s">
        <v>17</v>
      </c>
      <c r="C15">
        <v>1046</v>
      </c>
      <c r="D15">
        <v>552</v>
      </c>
      <c r="E15" s="18">
        <f t="shared" si="0"/>
        <v>0.52772466539196938</v>
      </c>
    </row>
    <row r="16" spans="1:5" x14ac:dyDescent="0.25">
      <c r="A16" s="42" t="s">
        <v>82</v>
      </c>
      <c r="B16" t="s">
        <v>22</v>
      </c>
      <c r="C16">
        <v>1309</v>
      </c>
      <c r="D16">
        <v>655</v>
      </c>
      <c r="E16" s="18">
        <f t="shared" si="0"/>
        <v>0.50038197097020631</v>
      </c>
    </row>
    <row r="17" spans="1:5" x14ac:dyDescent="0.25">
      <c r="A17" s="42" t="s">
        <v>82</v>
      </c>
      <c r="B17" t="s">
        <v>23</v>
      </c>
      <c r="C17">
        <v>74</v>
      </c>
      <c r="D17">
        <v>37</v>
      </c>
      <c r="E17" s="18">
        <f t="shared" si="0"/>
        <v>0.5</v>
      </c>
    </row>
    <row r="18" spans="1:5" x14ac:dyDescent="0.25">
      <c r="A18" s="42" t="s">
        <v>82</v>
      </c>
      <c r="B18" t="s">
        <v>25</v>
      </c>
      <c r="C18">
        <v>1195</v>
      </c>
      <c r="D18">
        <v>700</v>
      </c>
      <c r="E18" s="18">
        <f t="shared" si="0"/>
        <v>0.58577405857740583</v>
      </c>
    </row>
    <row r="19" spans="1:5" x14ac:dyDescent="0.25">
      <c r="A19" s="42" t="s">
        <v>82</v>
      </c>
      <c r="B19" t="s">
        <v>42</v>
      </c>
      <c r="C19">
        <v>576</v>
      </c>
      <c r="D19">
        <v>276</v>
      </c>
      <c r="E19" s="18">
        <f t="shared" si="0"/>
        <v>0.47916666666666669</v>
      </c>
    </row>
    <row r="20" spans="1:5" x14ac:dyDescent="0.25">
      <c r="A20" s="42" t="s">
        <v>82</v>
      </c>
      <c r="B20" t="s">
        <v>44</v>
      </c>
      <c r="C20">
        <v>541</v>
      </c>
      <c r="D20">
        <v>288</v>
      </c>
      <c r="E20" s="18">
        <f t="shared" si="0"/>
        <v>0.53234750462107205</v>
      </c>
    </row>
    <row r="21" spans="1:5" x14ac:dyDescent="0.25">
      <c r="A21" s="42" t="s">
        <v>82</v>
      </c>
      <c r="B21" t="s">
        <v>46</v>
      </c>
      <c r="C21">
        <v>885</v>
      </c>
      <c r="D21">
        <v>380</v>
      </c>
      <c r="E21" s="18">
        <f t="shared" si="0"/>
        <v>0.42937853107344631</v>
      </c>
    </row>
    <row r="22" spans="1:5" x14ac:dyDescent="0.25">
      <c r="A22" s="42" t="s">
        <v>82</v>
      </c>
      <c r="B22" t="s">
        <v>47</v>
      </c>
      <c r="C22">
        <v>522</v>
      </c>
      <c r="D22">
        <v>290</v>
      </c>
      <c r="E22" s="18">
        <f t="shared" si="0"/>
        <v>0.55555555555555558</v>
      </c>
    </row>
    <row r="23" spans="1:5" x14ac:dyDescent="0.25">
      <c r="A23" s="43" t="s">
        <v>84</v>
      </c>
      <c r="B23" t="s">
        <v>12</v>
      </c>
      <c r="C23">
        <v>869</v>
      </c>
      <c r="D23">
        <v>512</v>
      </c>
      <c r="E23" s="18">
        <f t="shared" si="0"/>
        <v>0.58918296892980437</v>
      </c>
    </row>
    <row r="24" spans="1:5" x14ac:dyDescent="0.25">
      <c r="A24" s="43" t="s">
        <v>84</v>
      </c>
      <c r="B24" t="s">
        <v>19</v>
      </c>
      <c r="C24">
        <v>1931</v>
      </c>
      <c r="D24">
        <v>1041</v>
      </c>
      <c r="E24" s="18">
        <f t="shared" si="0"/>
        <v>0.53909891248058006</v>
      </c>
    </row>
    <row r="25" spans="1:5" x14ac:dyDescent="0.25">
      <c r="A25" s="43" t="s">
        <v>84</v>
      </c>
      <c r="B25" t="s">
        <v>21</v>
      </c>
      <c r="C25">
        <v>134</v>
      </c>
      <c r="D25">
        <v>80</v>
      </c>
      <c r="E25" s="18">
        <f t="shared" si="0"/>
        <v>0.59701492537313428</v>
      </c>
    </row>
    <row r="26" spans="1:5" x14ac:dyDescent="0.25">
      <c r="A26" s="43" t="s">
        <v>84</v>
      </c>
      <c r="B26" t="s">
        <v>24</v>
      </c>
      <c r="C26">
        <v>1089</v>
      </c>
      <c r="D26">
        <v>735</v>
      </c>
      <c r="E26" s="18">
        <f t="shared" si="0"/>
        <v>0.67493112947658407</v>
      </c>
    </row>
    <row r="27" spans="1:5" x14ac:dyDescent="0.25">
      <c r="A27" s="43" t="s">
        <v>84</v>
      </c>
      <c r="B27" t="s">
        <v>26</v>
      </c>
      <c r="C27">
        <v>1394</v>
      </c>
      <c r="D27">
        <v>969</v>
      </c>
      <c r="E27" s="18">
        <f t="shared" si="0"/>
        <v>0.69512195121951215</v>
      </c>
    </row>
    <row r="28" spans="1:5" x14ac:dyDescent="0.25">
      <c r="A28" s="43" t="s">
        <v>84</v>
      </c>
      <c r="B28" t="s">
        <v>27</v>
      </c>
      <c r="C28">
        <v>1101</v>
      </c>
      <c r="D28">
        <v>643</v>
      </c>
      <c r="E28" s="18">
        <f t="shared" si="0"/>
        <v>0.58401453224341504</v>
      </c>
    </row>
    <row r="29" spans="1:5" x14ac:dyDescent="0.25">
      <c r="A29" s="43" t="s">
        <v>84</v>
      </c>
      <c r="B29" t="s">
        <v>29</v>
      </c>
      <c r="C29">
        <v>60</v>
      </c>
      <c r="D29">
        <v>27</v>
      </c>
      <c r="E29" s="18">
        <f t="shared" si="0"/>
        <v>0.45</v>
      </c>
    </row>
    <row r="30" spans="1:5" x14ac:dyDescent="0.25">
      <c r="A30" s="43" t="s">
        <v>84</v>
      </c>
      <c r="B30" t="s">
        <v>30</v>
      </c>
      <c r="C30">
        <v>473</v>
      </c>
      <c r="D30">
        <v>273</v>
      </c>
      <c r="E30" s="18">
        <f t="shared" si="0"/>
        <v>0.57716701902748413</v>
      </c>
    </row>
    <row r="31" spans="1:5" x14ac:dyDescent="0.25">
      <c r="A31" s="43" t="s">
        <v>84</v>
      </c>
      <c r="B31" t="s">
        <v>31</v>
      </c>
      <c r="C31">
        <v>1409</v>
      </c>
      <c r="D31">
        <v>558</v>
      </c>
      <c r="E31" s="18">
        <f t="shared" si="0"/>
        <v>0.39602555003548617</v>
      </c>
    </row>
    <row r="32" spans="1:5" x14ac:dyDescent="0.25">
      <c r="A32" s="43" t="s">
        <v>84</v>
      </c>
      <c r="B32" t="s">
        <v>32</v>
      </c>
      <c r="C32">
        <v>1688</v>
      </c>
      <c r="D32">
        <v>969</v>
      </c>
      <c r="E32" s="18">
        <f t="shared" si="0"/>
        <v>0.57405213270142175</v>
      </c>
    </row>
    <row r="33" spans="1:5" x14ac:dyDescent="0.25">
      <c r="A33" s="43" t="s">
        <v>84</v>
      </c>
      <c r="B33" t="s">
        <v>33</v>
      </c>
      <c r="C33">
        <v>1864</v>
      </c>
      <c r="D33">
        <v>1100</v>
      </c>
      <c r="E33" s="18">
        <f t="shared" si="0"/>
        <v>0.59012875536480691</v>
      </c>
    </row>
    <row r="34" spans="1:5" x14ac:dyDescent="0.25">
      <c r="A34" s="43" t="s">
        <v>84</v>
      </c>
      <c r="B34" t="s">
        <v>36</v>
      </c>
      <c r="C34">
        <v>1087</v>
      </c>
      <c r="D34">
        <v>575</v>
      </c>
      <c r="E34" s="18">
        <f t="shared" si="0"/>
        <v>0.52897884084636615</v>
      </c>
    </row>
    <row r="35" spans="1:5" x14ac:dyDescent="0.25">
      <c r="A35" s="43" t="s">
        <v>84</v>
      </c>
      <c r="B35" t="s">
        <v>38</v>
      </c>
      <c r="C35">
        <v>1447</v>
      </c>
      <c r="D35">
        <v>1099</v>
      </c>
      <c r="E35" s="18">
        <f t="shared" si="0"/>
        <v>0.75950241879751212</v>
      </c>
    </row>
    <row r="36" spans="1:5" x14ac:dyDescent="0.25">
      <c r="A36" s="43" t="s">
        <v>84</v>
      </c>
      <c r="B36" t="s">
        <v>43</v>
      </c>
      <c r="C36">
        <v>304</v>
      </c>
      <c r="D36">
        <v>158</v>
      </c>
      <c r="E36" s="18">
        <f t="shared" si="0"/>
        <v>0.51973684210526316</v>
      </c>
    </row>
    <row r="37" spans="1:5" x14ac:dyDescent="0.25">
      <c r="A37" s="44" t="s">
        <v>83</v>
      </c>
      <c r="B37" t="s">
        <v>0</v>
      </c>
      <c r="C37">
        <v>612</v>
      </c>
      <c r="D37">
        <v>428</v>
      </c>
      <c r="E37" s="18">
        <f t="shared" si="0"/>
        <v>0.69934640522875813</v>
      </c>
    </row>
    <row r="38" spans="1:5" x14ac:dyDescent="0.25">
      <c r="A38" s="44" t="s">
        <v>83</v>
      </c>
      <c r="B38" t="s">
        <v>1</v>
      </c>
      <c r="C38">
        <v>1129</v>
      </c>
      <c r="D38">
        <v>612</v>
      </c>
      <c r="E38" s="18">
        <f t="shared" si="0"/>
        <v>0.54207263064658995</v>
      </c>
    </row>
    <row r="39" spans="1:5" x14ac:dyDescent="0.25">
      <c r="A39" s="44" t="s">
        <v>83</v>
      </c>
      <c r="B39" t="s">
        <v>3</v>
      </c>
      <c r="C39">
        <v>1114</v>
      </c>
      <c r="D39">
        <v>745</v>
      </c>
      <c r="E39" s="18">
        <f t="shared" si="0"/>
        <v>0.66876122082585276</v>
      </c>
    </row>
    <row r="40" spans="1:5" x14ac:dyDescent="0.25">
      <c r="A40" s="44" t="s">
        <v>83</v>
      </c>
      <c r="B40" t="s">
        <v>6</v>
      </c>
      <c r="C40">
        <v>1718</v>
      </c>
      <c r="D40">
        <v>918</v>
      </c>
      <c r="E40" s="18">
        <f t="shared" si="0"/>
        <v>0.53434225844004657</v>
      </c>
    </row>
    <row r="41" spans="1:5" x14ac:dyDescent="0.25">
      <c r="A41" s="44" t="s">
        <v>83</v>
      </c>
      <c r="B41" t="s">
        <v>8</v>
      </c>
      <c r="C41">
        <v>454</v>
      </c>
      <c r="D41">
        <v>238</v>
      </c>
      <c r="E41" s="18">
        <f t="shared" si="0"/>
        <v>0.52422907488986781</v>
      </c>
    </row>
    <row r="42" spans="1:5" x14ac:dyDescent="0.25">
      <c r="A42" s="44" t="s">
        <v>83</v>
      </c>
      <c r="B42" t="s">
        <v>10</v>
      </c>
      <c r="C42">
        <v>645</v>
      </c>
      <c r="D42">
        <v>442</v>
      </c>
      <c r="E42" s="18">
        <f t="shared" si="0"/>
        <v>0.68527131782945738</v>
      </c>
    </row>
    <row r="43" spans="1:5" x14ac:dyDescent="0.25">
      <c r="A43" s="44" t="s">
        <v>83</v>
      </c>
      <c r="B43" t="s">
        <v>11</v>
      </c>
      <c r="C43">
        <v>636</v>
      </c>
      <c r="D43">
        <v>362</v>
      </c>
      <c r="E43" s="18">
        <f t="shared" si="0"/>
        <v>0.5691823899371069</v>
      </c>
    </row>
    <row r="44" spans="1:5" x14ac:dyDescent="0.25">
      <c r="A44" s="44" t="s">
        <v>83</v>
      </c>
      <c r="B44" t="s">
        <v>13</v>
      </c>
      <c r="C44">
        <v>1186</v>
      </c>
      <c r="D44">
        <v>549</v>
      </c>
      <c r="E44" s="18">
        <f t="shared" si="0"/>
        <v>0.46290050590219223</v>
      </c>
    </row>
    <row r="45" spans="1:5" x14ac:dyDescent="0.25">
      <c r="A45" s="44" t="s">
        <v>83</v>
      </c>
      <c r="B45" t="s">
        <v>14</v>
      </c>
      <c r="C45">
        <v>551</v>
      </c>
      <c r="D45">
        <v>289</v>
      </c>
      <c r="E45" s="18">
        <f t="shared" si="0"/>
        <v>0.5245009074410163</v>
      </c>
    </row>
    <row r="46" spans="1:5" x14ac:dyDescent="0.25">
      <c r="A46" s="44" t="s">
        <v>83</v>
      </c>
      <c r="B46" t="s">
        <v>15</v>
      </c>
      <c r="C46">
        <v>1339</v>
      </c>
      <c r="D46">
        <v>791</v>
      </c>
      <c r="E46" s="18">
        <f t="shared" si="0"/>
        <v>0.59073935772964903</v>
      </c>
    </row>
    <row r="47" spans="1:5" x14ac:dyDescent="0.25">
      <c r="A47" s="44" t="s">
        <v>83</v>
      </c>
      <c r="B47" t="s">
        <v>16</v>
      </c>
      <c r="C47">
        <v>198</v>
      </c>
      <c r="D47">
        <v>98</v>
      </c>
      <c r="E47" s="18">
        <f t="shared" si="0"/>
        <v>0.49494949494949497</v>
      </c>
    </row>
    <row r="48" spans="1:5" x14ac:dyDescent="0.25">
      <c r="A48" s="44" t="s">
        <v>83</v>
      </c>
      <c r="B48" t="s">
        <v>28</v>
      </c>
      <c r="C48">
        <v>50</v>
      </c>
      <c r="D48">
        <v>22</v>
      </c>
      <c r="E48" s="18">
        <f t="shared" si="0"/>
        <v>0.44</v>
      </c>
    </row>
    <row r="49" spans="1:5" x14ac:dyDescent="0.25">
      <c r="A49" s="44" t="s">
        <v>83</v>
      </c>
      <c r="B49" t="s">
        <v>35</v>
      </c>
      <c r="C49">
        <v>1305</v>
      </c>
      <c r="D49">
        <v>639</v>
      </c>
      <c r="E49" s="18">
        <f t="shared" si="0"/>
        <v>0.48965517241379308</v>
      </c>
    </row>
    <row r="50" spans="1:5" x14ac:dyDescent="0.25">
      <c r="A50" s="44" t="s">
        <v>83</v>
      </c>
      <c r="B50" t="s">
        <v>40</v>
      </c>
      <c r="C50">
        <v>985</v>
      </c>
      <c r="D50">
        <v>598</v>
      </c>
      <c r="E50" s="18">
        <f t="shared" si="0"/>
        <v>0.60710659898477159</v>
      </c>
    </row>
    <row r="51" spans="1:5" x14ac:dyDescent="0.25">
      <c r="A51" s="44" t="s">
        <v>83</v>
      </c>
      <c r="B51" t="s">
        <v>41</v>
      </c>
      <c r="C51">
        <v>1218</v>
      </c>
      <c r="D51">
        <v>872</v>
      </c>
      <c r="E51" s="18">
        <f t="shared" si="0"/>
        <v>0.71592775041050905</v>
      </c>
    </row>
    <row r="52" spans="1:5" ht="15.75" x14ac:dyDescent="0.25">
      <c r="B52" s="22" t="s">
        <v>48</v>
      </c>
      <c r="C52" s="14">
        <f>SUM(C4:C51)</f>
        <v>46923</v>
      </c>
      <c r="D52" s="14">
        <f>SUM(D4:D51)</f>
        <v>26756</v>
      </c>
      <c r="E52" s="16">
        <f t="shared" ref="E52" si="1">D52/C52</f>
        <v>0.57021077083732929</v>
      </c>
    </row>
    <row r="53" spans="1:5" x14ac:dyDescent="0.25">
      <c r="E53" s="18"/>
    </row>
    <row r="54" spans="1:5" x14ac:dyDescent="0.25">
      <c r="E54" s="18"/>
    </row>
  </sheetData>
  <sortState ref="A4:E51">
    <sortCondition ref="A4:A51"/>
    <sortCondition ref="B4:B51"/>
  </sortState>
  <mergeCells count="1">
    <mergeCell ref="C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9" sqref="F9"/>
    </sheetView>
  </sheetViews>
  <sheetFormatPr defaultRowHeight="15" x14ac:dyDescent="0.25"/>
  <cols>
    <col min="2" max="2" width="12" bestFit="1" customWidth="1"/>
    <col min="4" max="4" width="13.7109375" bestFit="1" customWidth="1"/>
  </cols>
  <sheetData>
    <row r="1" spans="1:4" x14ac:dyDescent="0.25">
      <c r="B1" s="72" t="s">
        <v>94</v>
      </c>
      <c r="C1" s="72"/>
    </row>
    <row r="3" spans="1:4" x14ac:dyDescent="0.25">
      <c r="A3" s="24"/>
      <c r="B3" s="24" t="s">
        <v>61</v>
      </c>
      <c r="C3" s="24" t="s">
        <v>85</v>
      </c>
      <c r="D3" s="25" t="s">
        <v>86</v>
      </c>
    </row>
    <row r="4" spans="1:4" x14ac:dyDescent="0.25">
      <c r="A4" s="26" t="s">
        <v>81</v>
      </c>
      <c r="B4" s="26">
        <v>173</v>
      </c>
      <c r="C4" s="31">
        <v>0.70760000000000001</v>
      </c>
      <c r="D4" s="27">
        <v>0.84640000000000004</v>
      </c>
    </row>
    <row r="5" spans="1:4" x14ac:dyDescent="0.25">
      <c r="A5" s="26" t="s">
        <v>82</v>
      </c>
      <c r="B5" s="26">
        <v>111</v>
      </c>
      <c r="C5" s="32">
        <v>0.68930000000000002</v>
      </c>
      <c r="D5" s="28">
        <v>0.82889999999999997</v>
      </c>
    </row>
    <row r="6" spans="1:4" x14ac:dyDescent="0.25">
      <c r="A6" s="26" t="s">
        <v>83</v>
      </c>
      <c r="B6" s="26">
        <v>200</v>
      </c>
      <c r="C6" s="32">
        <v>0.71199999999999997</v>
      </c>
      <c r="D6" s="28">
        <v>0.85609999999999997</v>
      </c>
    </row>
    <row r="7" spans="1:4" x14ac:dyDescent="0.25">
      <c r="A7" s="26" t="s">
        <v>84</v>
      </c>
      <c r="B7" s="26">
        <v>167</v>
      </c>
      <c r="C7" s="32">
        <v>0.66700000000000004</v>
      </c>
      <c r="D7" s="28">
        <v>0.81689999999999996</v>
      </c>
    </row>
    <row r="8" spans="1:4" x14ac:dyDescent="0.25">
      <c r="A8" s="29" t="s">
        <v>87</v>
      </c>
      <c r="B8" s="29">
        <f>SUM(B4:B7)</f>
        <v>651</v>
      </c>
      <c r="C8" s="33">
        <f>AVERAGE(C4:C7)</f>
        <v>0.69397500000000001</v>
      </c>
      <c r="D8" s="30">
        <f>AVERAGE(D4:D7)</f>
        <v>0.83707500000000001</v>
      </c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pane ySplit="2" topLeftCell="A42" activePane="bottomLeft" state="frozen"/>
      <selection pane="bottomLeft" activeCell="E52" sqref="E52"/>
    </sheetView>
  </sheetViews>
  <sheetFormatPr defaultRowHeight="15" x14ac:dyDescent="0.25"/>
  <cols>
    <col min="2" max="2" width="16.7109375" customWidth="1"/>
    <col min="3" max="3" width="7.7109375" customWidth="1"/>
    <col min="4" max="4" width="12.5703125" customWidth="1"/>
    <col min="5" max="5" width="16" customWidth="1"/>
    <col min="6" max="6" width="18.7109375" customWidth="1"/>
  </cols>
  <sheetData>
    <row r="1" spans="1:6" x14ac:dyDescent="0.25">
      <c r="C1" s="73" t="s">
        <v>99</v>
      </c>
      <c r="D1" s="73"/>
      <c r="E1" s="73"/>
    </row>
    <row r="2" spans="1:6" ht="45" x14ac:dyDescent="0.25">
      <c r="B2" s="11" t="s">
        <v>49</v>
      </c>
      <c r="C2" t="s">
        <v>98</v>
      </c>
      <c r="D2" s="34" t="s">
        <v>95</v>
      </c>
      <c r="E2" s="34" t="s">
        <v>97</v>
      </c>
    </row>
    <row r="3" spans="1:6" x14ac:dyDescent="0.25">
      <c r="A3" s="47" t="s">
        <v>81</v>
      </c>
      <c r="B3" t="s">
        <v>2</v>
      </c>
      <c r="C3" s="34">
        <v>510</v>
      </c>
      <c r="D3" s="34">
        <v>347</v>
      </c>
      <c r="E3" s="35">
        <v>0.68039215686274512</v>
      </c>
    </row>
    <row r="4" spans="1:6" x14ac:dyDescent="0.25">
      <c r="A4" s="47" t="s">
        <v>81</v>
      </c>
      <c r="B4" s="34" t="s">
        <v>5</v>
      </c>
      <c r="C4" s="34">
        <v>746</v>
      </c>
      <c r="D4" s="34">
        <v>586</v>
      </c>
      <c r="E4" s="35">
        <v>0.78552278820375332</v>
      </c>
      <c r="F4" s="34"/>
    </row>
    <row r="5" spans="1:6" x14ac:dyDescent="0.25">
      <c r="A5" s="47" t="s">
        <v>81</v>
      </c>
      <c r="B5" s="34" t="s">
        <v>18</v>
      </c>
      <c r="C5">
        <v>489</v>
      </c>
      <c r="D5">
        <v>392</v>
      </c>
      <c r="E5" s="35">
        <f t="shared" ref="E5:E10" si="0">D5/C5</f>
        <v>0.80163599182004086</v>
      </c>
      <c r="F5" s="34"/>
    </row>
    <row r="6" spans="1:6" x14ac:dyDescent="0.25">
      <c r="A6" s="47" t="s">
        <v>81</v>
      </c>
      <c r="B6" s="34" t="s">
        <v>20</v>
      </c>
      <c r="C6" s="37">
        <v>565</v>
      </c>
      <c r="D6" s="37">
        <v>435</v>
      </c>
      <c r="E6" s="38">
        <f t="shared" si="0"/>
        <v>0.76991150442477874</v>
      </c>
      <c r="F6" s="34"/>
    </row>
    <row r="7" spans="1:6" x14ac:dyDescent="0.25">
      <c r="A7" s="47" t="s">
        <v>81</v>
      </c>
      <c r="B7" s="34" t="s">
        <v>34</v>
      </c>
      <c r="C7">
        <v>565</v>
      </c>
      <c r="D7">
        <v>476</v>
      </c>
      <c r="E7" s="35">
        <f t="shared" si="0"/>
        <v>0.84247787610619473</v>
      </c>
      <c r="F7" s="34"/>
    </row>
    <row r="8" spans="1:6" x14ac:dyDescent="0.25">
      <c r="A8" s="47" t="s">
        <v>81</v>
      </c>
      <c r="B8" s="34" t="s">
        <v>37</v>
      </c>
      <c r="C8">
        <v>740</v>
      </c>
      <c r="D8">
        <v>608</v>
      </c>
      <c r="E8" s="35">
        <f t="shared" si="0"/>
        <v>0.82162162162162167</v>
      </c>
      <c r="F8" s="34"/>
    </row>
    <row r="9" spans="1:6" x14ac:dyDescent="0.25">
      <c r="A9" s="47" t="s">
        <v>81</v>
      </c>
      <c r="B9" s="34" t="s">
        <v>39</v>
      </c>
      <c r="C9">
        <v>675</v>
      </c>
      <c r="D9">
        <v>571</v>
      </c>
      <c r="E9" s="35">
        <f t="shared" si="0"/>
        <v>0.84592592592592597</v>
      </c>
      <c r="F9" s="34"/>
    </row>
    <row r="10" spans="1:6" x14ac:dyDescent="0.25">
      <c r="A10" s="47" t="s">
        <v>81</v>
      </c>
      <c r="B10" s="34" t="s">
        <v>45</v>
      </c>
      <c r="C10">
        <v>815</v>
      </c>
      <c r="D10">
        <v>524</v>
      </c>
      <c r="E10" s="35">
        <f t="shared" si="0"/>
        <v>0.64294478527607357</v>
      </c>
      <c r="F10" s="34"/>
    </row>
    <row r="11" spans="1:6" x14ac:dyDescent="0.25">
      <c r="A11" s="48" t="s">
        <v>82</v>
      </c>
      <c r="B11" s="34" t="s">
        <v>4</v>
      </c>
      <c r="C11" s="34">
        <v>544</v>
      </c>
      <c r="D11" s="34">
        <v>422</v>
      </c>
      <c r="E11" s="35">
        <v>0.77573529411764708</v>
      </c>
      <c r="F11" s="34"/>
    </row>
    <row r="12" spans="1:6" x14ac:dyDescent="0.25">
      <c r="A12" s="48" t="s">
        <v>82</v>
      </c>
      <c r="B12" s="34" t="s">
        <v>7</v>
      </c>
      <c r="C12" s="34">
        <v>930</v>
      </c>
      <c r="D12" s="34">
        <v>608</v>
      </c>
      <c r="E12" s="35">
        <v>0.65376344086021509</v>
      </c>
      <c r="F12" s="34"/>
    </row>
    <row r="13" spans="1:6" x14ac:dyDescent="0.25">
      <c r="A13" s="48" t="s">
        <v>82</v>
      </c>
      <c r="B13" s="34" t="s">
        <v>9</v>
      </c>
      <c r="C13" s="34">
        <v>530</v>
      </c>
      <c r="D13" s="34">
        <v>390</v>
      </c>
      <c r="E13" s="35">
        <v>0.73584905660377353</v>
      </c>
      <c r="F13" s="34"/>
    </row>
    <row r="14" spans="1:6" x14ac:dyDescent="0.25">
      <c r="A14" s="48" t="s">
        <v>82</v>
      </c>
      <c r="B14" s="34" t="s">
        <v>17</v>
      </c>
      <c r="C14">
        <v>718</v>
      </c>
      <c r="D14">
        <v>551</v>
      </c>
      <c r="E14" s="18">
        <f t="shared" ref="E14:E21" si="1">D14/C14</f>
        <v>0.7674094707520891</v>
      </c>
      <c r="F14" s="34"/>
    </row>
    <row r="15" spans="1:6" x14ac:dyDescent="0.25">
      <c r="A15" s="48" t="s">
        <v>82</v>
      </c>
      <c r="B15" t="s">
        <v>22</v>
      </c>
      <c r="C15">
        <v>918</v>
      </c>
      <c r="D15">
        <v>660</v>
      </c>
      <c r="E15" s="35">
        <f t="shared" si="1"/>
        <v>0.71895424836601307</v>
      </c>
      <c r="F15" s="34"/>
    </row>
    <row r="16" spans="1:6" x14ac:dyDescent="0.25">
      <c r="A16" s="48" t="s">
        <v>82</v>
      </c>
      <c r="B16" s="34" t="s">
        <v>23</v>
      </c>
      <c r="C16">
        <v>105</v>
      </c>
      <c r="D16">
        <v>67</v>
      </c>
      <c r="E16" s="35">
        <f t="shared" si="1"/>
        <v>0.63809523809523805</v>
      </c>
      <c r="F16" s="34"/>
    </row>
    <row r="17" spans="1:6" x14ac:dyDescent="0.25">
      <c r="A17" s="48" t="s">
        <v>82</v>
      </c>
      <c r="B17" s="34" t="s">
        <v>25</v>
      </c>
      <c r="C17">
        <v>995</v>
      </c>
      <c r="D17">
        <v>721</v>
      </c>
      <c r="E17" s="35">
        <f t="shared" si="1"/>
        <v>0.7246231155778895</v>
      </c>
      <c r="F17" s="34"/>
    </row>
    <row r="18" spans="1:6" x14ac:dyDescent="0.25">
      <c r="A18" s="48" t="s">
        <v>82</v>
      </c>
      <c r="B18" s="34" t="s">
        <v>70</v>
      </c>
      <c r="C18">
        <v>332</v>
      </c>
      <c r="D18">
        <v>259</v>
      </c>
      <c r="E18" s="35">
        <f t="shared" si="1"/>
        <v>0.78012048192771088</v>
      </c>
      <c r="F18" s="34"/>
    </row>
    <row r="19" spans="1:6" x14ac:dyDescent="0.25">
      <c r="A19" s="48" t="s">
        <v>82</v>
      </c>
      <c r="B19" s="34" t="s">
        <v>44</v>
      </c>
      <c r="C19">
        <v>446</v>
      </c>
      <c r="D19">
        <v>331</v>
      </c>
      <c r="E19" s="35">
        <f t="shared" si="1"/>
        <v>0.74215246636771304</v>
      </c>
    </row>
    <row r="20" spans="1:6" x14ac:dyDescent="0.25">
      <c r="A20" s="48" t="s">
        <v>82</v>
      </c>
      <c r="B20" s="34" t="s">
        <v>46</v>
      </c>
      <c r="C20">
        <v>580</v>
      </c>
      <c r="D20">
        <v>446</v>
      </c>
      <c r="E20" s="35">
        <f t="shared" si="1"/>
        <v>0.76896551724137929</v>
      </c>
    </row>
    <row r="21" spans="1:6" x14ac:dyDescent="0.25">
      <c r="A21" s="48" t="s">
        <v>82</v>
      </c>
      <c r="B21" s="34" t="s">
        <v>47</v>
      </c>
      <c r="C21">
        <v>395</v>
      </c>
      <c r="D21">
        <v>290</v>
      </c>
      <c r="E21" s="35">
        <f t="shared" si="1"/>
        <v>0.73417721518987344</v>
      </c>
    </row>
    <row r="22" spans="1:6" x14ac:dyDescent="0.25">
      <c r="A22" s="41" t="s">
        <v>84</v>
      </c>
      <c r="B22" s="34" t="s">
        <v>12</v>
      </c>
      <c r="C22" s="34">
        <v>460</v>
      </c>
      <c r="D22" s="34">
        <v>287</v>
      </c>
      <c r="E22" s="35">
        <v>0.62391304347826082</v>
      </c>
    </row>
    <row r="23" spans="1:6" x14ac:dyDescent="0.25">
      <c r="A23" s="41" t="s">
        <v>84</v>
      </c>
      <c r="B23" s="34" t="s">
        <v>19</v>
      </c>
      <c r="C23">
        <v>1280</v>
      </c>
      <c r="D23">
        <v>774</v>
      </c>
      <c r="E23" s="35">
        <f t="shared" ref="E23:E35" si="2">D23/C23</f>
        <v>0.60468750000000004</v>
      </c>
    </row>
    <row r="24" spans="1:6" x14ac:dyDescent="0.25">
      <c r="A24" s="41" t="s">
        <v>84</v>
      </c>
      <c r="B24" t="s">
        <v>21</v>
      </c>
      <c r="C24">
        <v>119</v>
      </c>
      <c r="D24">
        <v>76</v>
      </c>
      <c r="E24" s="35">
        <f t="shared" si="2"/>
        <v>0.6386554621848739</v>
      </c>
    </row>
    <row r="25" spans="1:6" x14ac:dyDescent="0.25">
      <c r="A25" s="41" t="s">
        <v>84</v>
      </c>
      <c r="B25" s="34" t="s">
        <v>24</v>
      </c>
      <c r="C25">
        <v>714</v>
      </c>
      <c r="D25">
        <v>447</v>
      </c>
      <c r="E25" s="35">
        <f t="shared" si="2"/>
        <v>0.62605042016806722</v>
      </c>
    </row>
    <row r="26" spans="1:6" x14ac:dyDescent="0.25">
      <c r="A26" s="41" t="s">
        <v>84</v>
      </c>
      <c r="B26" s="34" t="s">
        <v>26</v>
      </c>
      <c r="C26">
        <v>1209</v>
      </c>
      <c r="D26">
        <v>771</v>
      </c>
      <c r="E26" s="35">
        <f t="shared" si="2"/>
        <v>0.63771712158808935</v>
      </c>
    </row>
    <row r="27" spans="1:6" x14ac:dyDescent="0.25">
      <c r="A27" s="41" t="s">
        <v>84</v>
      </c>
      <c r="B27" s="34" t="s">
        <v>27</v>
      </c>
      <c r="C27">
        <v>708</v>
      </c>
      <c r="D27">
        <v>470</v>
      </c>
      <c r="E27" s="35">
        <f t="shared" si="2"/>
        <v>0.66384180790960456</v>
      </c>
    </row>
    <row r="28" spans="1:6" x14ac:dyDescent="0.25">
      <c r="A28" s="41" t="s">
        <v>84</v>
      </c>
      <c r="B28" s="34" t="s">
        <v>29</v>
      </c>
      <c r="C28">
        <v>29</v>
      </c>
      <c r="D28">
        <v>13</v>
      </c>
      <c r="E28" s="35">
        <f t="shared" si="2"/>
        <v>0.44827586206896552</v>
      </c>
    </row>
    <row r="29" spans="1:6" x14ac:dyDescent="0.25">
      <c r="A29" s="41" t="s">
        <v>84</v>
      </c>
      <c r="B29" s="34" t="s">
        <v>30</v>
      </c>
      <c r="C29">
        <v>360</v>
      </c>
      <c r="D29">
        <v>283</v>
      </c>
      <c r="E29" s="35">
        <f t="shared" si="2"/>
        <v>0.78611111111111109</v>
      </c>
    </row>
    <row r="30" spans="1:6" x14ac:dyDescent="0.25">
      <c r="A30" s="41" t="s">
        <v>84</v>
      </c>
      <c r="B30" s="34" t="s">
        <v>31</v>
      </c>
      <c r="C30">
        <v>636</v>
      </c>
      <c r="D30">
        <v>441</v>
      </c>
      <c r="E30" s="35">
        <f t="shared" si="2"/>
        <v>0.69339622641509435</v>
      </c>
    </row>
    <row r="31" spans="1:6" x14ac:dyDescent="0.25">
      <c r="A31" s="41" t="s">
        <v>84</v>
      </c>
      <c r="B31" s="34" t="s">
        <v>32</v>
      </c>
      <c r="C31">
        <v>928</v>
      </c>
      <c r="D31">
        <v>585</v>
      </c>
      <c r="E31" s="35">
        <f t="shared" si="2"/>
        <v>0.63038793103448276</v>
      </c>
    </row>
    <row r="32" spans="1:6" x14ac:dyDescent="0.25">
      <c r="A32" s="41" t="s">
        <v>84</v>
      </c>
      <c r="B32" s="34" t="s">
        <v>33</v>
      </c>
      <c r="C32">
        <v>1101</v>
      </c>
      <c r="D32">
        <v>597</v>
      </c>
      <c r="E32" s="35">
        <f t="shared" si="2"/>
        <v>0.54223433242506813</v>
      </c>
    </row>
    <row r="33" spans="1:5" x14ac:dyDescent="0.25">
      <c r="A33" s="41" t="s">
        <v>84</v>
      </c>
      <c r="B33" s="34" t="s">
        <v>36</v>
      </c>
      <c r="C33">
        <v>787</v>
      </c>
      <c r="D33">
        <v>520</v>
      </c>
      <c r="E33" s="35">
        <f t="shared" si="2"/>
        <v>0.66073697585768743</v>
      </c>
    </row>
    <row r="34" spans="1:5" x14ac:dyDescent="0.25">
      <c r="A34" s="41" t="s">
        <v>84</v>
      </c>
      <c r="B34" s="34" t="s">
        <v>38</v>
      </c>
      <c r="C34">
        <v>947</v>
      </c>
      <c r="D34">
        <v>540</v>
      </c>
      <c r="E34" s="35">
        <f t="shared" si="2"/>
        <v>0.57022175290390709</v>
      </c>
    </row>
    <row r="35" spans="1:5" x14ac:dyDescent="0.25">
      <c r="A35" s="41" t="s">
        <v>84</v>
      </c>
      <c r="B35" s="34" t="s">
        <v>43</v>
      </c>
      <c r="C35">
        <v>352</v>
      </c>
      <c r="D35">
        <v>310</v>
      </c>
      <c r="E35" s="35">
        <f t="shared" si="2"/>
        <v>0.88068181818181823</v>
      </c>
    </row>
    <row r="36" spans="1:5" x14ac:dyDescent="0.25">
      <c r="A36" s="45" t="s">
        <v>83</v>
      </c>
      <c r="B36" t="s">
        <v>0</v>
      </c>
      <c r="C36" s="34">
        <v>437</v>
      </c>
      <c r="D36" s="34">
        <v>320</v>
      </c>
      <c r="E36" s="18">
        <v>0.73226544622425627</v>
      </c>
    </row>
    <row r="37" spans="1:5" x14ac:dyDescent="0.25">
      <c r="A37" s="45" t="s">
        <v>83</v>
      </c>
      <c r="B37" t="s">
        <v>1</v>
      </c>
      <c r="C37" s="34">
        <v>698</v>
      </c>
      <c r="D37" s="34">
        <v>509</v>
      </c>
      <c r="E37" s="35">
        <v>0.72922636103151905</v>
      </c>
    </row>
    <row r="38" spans="1:5" x14ac:dyDescent="0.25">
      <c r="A38" s="45" t="s">
        <v>83</v>
      </c>
      <c r="B38" s="34" t="s">
        <v>96</v>
      </c>
      <c r="C38" s="34">
        <v>722</v>
      </c>
      <c r="D38" s="34">
        <v>465</v>
      </c>
      <c r="E38" s="35">
        <v>0.64404432132963985</v>
      </c>
    </row>
    <row r="39" spans="1:5" x14ac:dyDescent="0.25">
      <c r="A39" s="45" t="s">
        <v>83</v>
      </c>
      <c r="B39" s="34" t="s">
        <v>6</v>
      </c>
      <c r="C39" s="34">
        <v>955</v>
      </c>
      <c r="D39" s="34">
        <v>647</v>
      </c>
      <c r="E39" s="35">
        <v>0.67748691099476444</v>
      </c>
    </row>
    <row r="40" spans="1:5" x14ac:dyDescent="0.25">
      <c r="A40" s="45" t="s">
        <v>83</v>
      </c>
      <c r="B40" s="34" t="s">
        <v>8</v>
      </c>
      <c r="C40" s="34">
        <v>189</v>
      </c>
      <c r="D40" s="34">
        <v>141</v>
      </c>
      <c r="E40" s="35">
        <v>0.74603174603174605</v>
      </c>
    </row>
    <row r="41" spans="1:5" x14ac:dyDescent="0.25">
      <c r="A41" s="45" t="s">
        <v>83</v>
      </c>
      <c r="B41" s="34" t="s">
        <v>10</v>
      </c>
      <c r="C41" s="34">
        <v>454</v>
      </c>
      <c r="D41" s="34">
        <v>305</v>
      </c>
      <c r="E41" s="35">
        <v>0.67180616740088106</v>
      </c>
    </row>
    <row r="42" spans="1:5" x14ac:dyDescent="0.25">
      <c r="A42" s="45" t="s">
        <v>83</v>
      </c>
      <c r="B42" s="34" t="s">
        <v>11</v>
      </c>
      <c r="C42" s="34">
        <v>423</v>
      </c>
      <c r="D42" s="34">
        <v>309</v>
      </c>
      <c r="E42" s="35">
        <v>0.73049645390070927</v>
      </c>
    </row>
    <row r="43" spans="1:5" x14ac:dyDescent="0.25">
      <c r="A43" s="45" t="s">
        <v>83</v>
      </c>
      <c r="B43" s="34" t="s">
        <v>13</v>
      </c>
      <c r="C43" s="34">
        <v>833</v>
      </c>
      <c r="D43" s="34">
        <v>658</v>
      </c>
      <c r="E43" s="35">
        <v>0.78991596638655459</v>
      </c>
    </row>
    <row r="44" spans="1:5" x14ac:dyDescent="0.25">
      <c r="A44" s="45" t="s">
        <v>83</v>
      </c>
      <c r="B44" s="34" t="s">
        <v>14</v>
      </c>
      <c r="C44" s="34">
        <v>389</v>
      </c>
      <c r="D44" s="34">
        <v>253</v>
      </c>
      <c r="E44" s="35">
        <f t="shared" ref="E44:E51" si="3">D44/C44</f>
        <v>0.65038560411311053</v>
      </c>
    </row>
    <row r="45" spans="1:5" x14ac:dyDescent="0.25">
      <c r="A45" s="45" t="s">
        <v>83</v>
      </c>
      <c r="B45" s="34" t="s">
        <v>15</v>
      </c>
      <c r="C45" s="34">
        <v>1186</v>
      </c>
      <c r="D45" s="34">
        <v>772</v>
      </c>
      <c r="E45" s="35">
        <f t="shared" si="3"/>
        <v>0.65092748735244521</v>
      </c>
    </row>
    <row r="46" spans="1:5" x14ac:dyDescent="0.25">
      <c r="A46" s="45" t="s">
        <v>83</v>
      </c>
      <c r="B46" s="34" t="s">
        <v>16</v>
      </c>
      <c r="C46">
        <v>232</v>
      </c>
      <c r="D46">
        <v>175</v>
      </c>
      <c r="E46" s="18">
        <f t="shared" si="3"/>
        <v>0.75431034482758619</v>
      </c>
    </row>
    <row r="47" spans="1:5" x14ac:dyDescent="0.25">
      <c r="A47" s="45" t="s">
        <v>83</v>
      </c>
      <c r="B47" s="34" t="s">
        <v>28</v>
      </c>
      <c r="C47">
        <v>34</v>
      </c>
      <c r="D47">
        <v>23</v>
      </c>
      <c r="E47" s="35">
        <f t="shared" si="3"/>
        <v>0.67647058823529416</v>
      </c>
    </row>
    <row r="48" spans="1:5" x14ac:dyDescent="0.25">
      <c r="A48" s="45" t="s">
        <v>83</v>
      </c>
      <c r="B48" s="34" t="s">
        <v>35</v>
      </c>
      <c r="C48">
        <v>819</v>
      </c>
      <c r="D48">
        <v>644</v>
      </c>
      <c r="E48" s="35">
        <f t="shared" si="3"/>
        <v>0.78632478632478631</v>
      </c>
    </row>
    <row r="49" spans="1:5" x14ac:dyDescent="0.25">
      <c r="A49" s="45" t="s">
        <v>83</v>
      </c>
      <c r="B49" s="34" t="s">
        <v>40</v>
      </c>
      <c r="C49">
        <v>608</v>
      </c>
      <c r="D49">
        <v>324</v>
      </c>
      <c r="E49" s="35">
        <f t="shared" si="3"/>
        <v>0.53289473684210531</v>
      </c>
    </row>
    <row r="50" spans="1:5" x14ac:dyDescent="0.25">
      <c r="A50" s="45" t="s">
        <v>83</v>
      </c>
      <c r="B50" s="34" t="s">
        <v>41</v>
      </c>
      <c r="C50">
        <v>779</v>
      </c>
      <c r="D50">
        <v>441</v>
      </c>
      <c r="E50" s="35">
        <f t="shared" si="3"/>
        <v>0.56611039794608475</v>
      </c>
    </row>
    <row r="51" spans="1:5" x14ac:dyDescent="0.25">
      <c r="B51" s="3" t="s">
        <v>48</v>
      </c>
      <c r="C51" s="3">
        <f>SUM(C3:C50)</f>
        <v>29986</v>
      </c>
      <c r="D51" s="3">
        <f>SUM(D3:D50)</f>
        <v>20784</v>
      </c>
      <c r="E51" s="36">
        <f t="shared" si="3"/>
        <v>0.69312345761355298</v>
      </c>
    </row>
    <row r="52" spans="1:5" x14ac:dyDescent="0.25">
      <c r="E52" s="35"/>
    </row>
  </sheetData>
  <sortState ref="A3:E50">
    <sortCondition ref="A3:A50"/>
    <sortCondition ref="B3:B50"/>
  </sortState>
  <mergeCells count="1">
    <mergeCell ref="C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N25" sqref="N25"/>
    </sheetView>
  </sheetViews>
  <sheetFormatPr defaultRowHeight="15" x14ac:dyDescent="0.25"/>
  <cols>
    <col min="1" max="1" width="22" customWidth="1"/>
    <col min="2" max="2" width="5.85546875" bestFit="1" customWidth="1"/>
    <col min="3" max="3" width="12.85546875" bestFit="1" customWidth="1"/>
    <col min="4" max="4" width="12" style="18" bestFit="1" customWidth="1"/>
  </cols>
  <sheetData>
    <row r="1" spans="1:4" x14ac:dyDescent="0.25">
      <c r="A1" s="3" t="s">
        <v>102</v>
      </c>
      <c r="B1" s="49" t="s">
        <v>98</v>
      </c>
      <c r="C1" s="49" t="s">
        <v>101</v>
      </c>
      <c r="D1" s="50" t="s">
        <v>100</v>
      </c>
    </row>
    <row r="2" spans="1:4" x14ac:dyDescent="0.25">
      <c r="A2" s="5" t="s">
        <v>81</v>
      </c>
    </row>
    <row r="3" spans="1:4" x14ac:dyDescent="0.25">
      <c r="A3" t="s">
        <v>109</v>
      </c>
      <c r="B3">
        <v>1380</v>
      </c>
      <c r="C3">
        <v>1146</v>
      </c>
      <c r="D3" s="18">
        <v>0.83043478260869563</v>
      </c>
    </row>
    <row r="4" spans="1:4" x14ac:dyDescent="0.25">
      <c r="A4" t="s">
        <v>110</v>
      </c>
      <c r="B4">
        <v>1256</v>
      </c>
      <c r="C4">
        <v>1011</v>
      </c>
      <c r="D4" s="18">
        <v>0.80493630573248409</v>
      </c>
    </row>
    <row r="5" spans="1:4" x14ac:dyDescent="0.25">
      <c r="A5" t="s">
        <v>111</v>
      </c>
      <c r="B5">
        <v>1229</v>
      </c>
      <c r="C5">
        <v>1078</v>
      </c>
      <c r="D5" s="18">
        <v>0.8771358828315704</v>
      </c>
    </row>
    <row r="6" spans="1:4" x14ac:dyDescent="0.25">
      <c r="A6" t="s">
        <v>112</v>
      </c>
      <c r="B6">
        <v>1240</v>
      </c>
      <c r="C6">
        <v>1038</v>
      </c>
      <c r="D6" s="18">
        <v>0.83709677419354833</v>
      </c>
    </row>
    <row r="7" spans="1:4" x14ac:dyDescent="0.25">
      <c r="B7" s="3">
        <f>SUM(B3:B6)</f>
        <v>5105</v>
      </c>
      <c r="C7" s="3">
        <f>SUM(C3:C6)</f>
        <v>4273</v>
      </c>
      <c r="D7" s="39">
        <f>C7/B7</f>
        <v>0.83702252693437806</v>
      </c>
    </row>
    <row r="9" spans="1:4" x14ac:dyDescent="0.25">
      <c r="A9" s="53" t="s">
        <v>82</v>
      </c>
    </row>
    <row r="10" spans="1:4" x14ac:dyDescent="0.25">
      <c r="A10" t="s">
        <v>113</v>
      </c>
      <c r="B10">
        <v>1298</v>
      </c>
      <c r="C10">
        <v>1062</v>
      </c>
      <c r="D10" s="18">
        <v>0.81818181818181823</v>
      </c>
    </row>
    <row r="11" spans="1:4" x14ac:dyDescent="0.25">
      <c r="A11" t="s">
        <v>114</v>
      </c>
      <c r="B11">
        <v>1460</v>
      </c>
      <c r="C11">
        <v>1061</v>
      </c>
      <c r="D11" s="18">
        <v>0.72671232876712333</v>
      </c>
    </row>
    <row r="12" spans="1:4" x14ac:dyDescent="0.25">
      <c r="A12" t="s">
        <v>115</v>
      </c>
      <c r="B12">
        <v>500</v>
      </c>
      <c r="C12">
        <v>370</v>
      </c>
      <c r="D12" s="18">
        <v>0.74</v>
      </c>
    </row>
    <row r="13" spans="1:4" x14ac:dyDescent="0.25">
      <c r="A13" t="s">
        <v>116</v>
      </c>
      <c r="B13">
        <v>1462</v>
      </c>
      <c r="C13">
        <v>1156</v>
      </c>
      <c r="D13" s="18">
        <v>0.79069767441860461</v>
      </c>
    </row>
    <row r="14" spans="1:4" x14ac:dyDescent="0.25">
      <c r="A14" t="s">
        <v>25</v>
      </c>
      <c r="B14">
        <v>995</v>
      </c>
      <c r="C14">
        <v>721</v>
      </c>
      <c r="D14" s="18">
        <v>0.7246231155778895</v>
      </c>
    </row>
    <row r="15" spans="1:4" x14ac:dyDescent="0.25">
      <c r="A15" t="s">
        <v>44</v>
      </c>
      <c r="B15" s="9">
        <v>446</v>
      </c>
      <c r="C15" s="9">
        <v>331</v>
      </c>
      <c r="D15" s="7">
        <v>0.74215246636771304</v>
      </c>
    </row>
    <row r="16" spans="1:4" x14ac:dyDescent="0.25">
      <c r="B16" s="3">
        <f>SUM(B10:B15)</f>
        <v>6161</v>
      </c>
      <c r="C16" s="3">
        <f>SUM(C10:C15)</f>
        <v>4701</v>
      </c>
      <c r="D16" s="39">
        <f>C16/B16</f>
        <v>0.76302548287615646</v>
      </c>
    </row>
    <row r="18" spans="1:4" x14ac:dyDescent="0.25">
      <c r="A18" s="41" t="s">
        <v>84</v>
      </c>
    </row>
    <row r="19" spans="1:4" x14ac:dyDescent="0.25">
      <c r="A19" t="s">
        <v>103</v>
      </c>
      <c r="B19">
        <v>1561</v>
      </c>
      <c r="C19">
        <v>1163</v>
      </c>
      <c r="D19" s="18">
        <v>0.74503523382447145</v>
      </c>
    </row>
    <row r="20" spans="1:4" x14ac:dyDescent="0.25">
      <c r="A20" t="s">
        <v>104</v>
      </c>
      <c r="B20">
        <v>737</v>
      </c>
      <c r="C20">
        <v>489</v>
      </c>
      <c r="D20" s="18">
        <v>0.66350067842605154</v>
      </c>
    </row>
    <row r="21" spans="1:4" x14ac:dyDescent="0.25">
      <c r="A21" t="s">
        <v>21</v>
      </c>
      <c r="B21">
        <v>119</v>
      </c>
      <c r="C21">
        <v>76</v>
      </c>
      <c r="D21" s="18">
        <v>0.6386554621848739</v>
      </c>
    </row>
    <row r="22" spans="1:4" x14ac:dyDescent="0.25">
      <c r="A22" t="s">
        <v>105</v>
      </c>
      <c r="B22">
        <v>2067</v>
      </c>
      <c r="C22">
        <v>1363</v>
      </c>
      <c r="D22" s="18">
        <v>0.65940977261731981</v>
      </c>
    </row>
    <row r="23" spans="1:4" x14ac:dyDescent="0.25">
      <c r="A23" t="s">
        <v>106</v>
      </c>
      <c r="B23">
        <v>1407</v>
      </c>
      <c r="C23">
        <v>915</v>
      </c>
      <c r="D23" s="18">
        <v>0.65031982942430699</v>
      </c>
    </row>
    <row r="24" spans="1:4" ht="30" x14ac:dyDescent="0.25">
      <c r="A24" s="34" t="s">
        <v>107</v>
      </c>
      <c r="B24">
        <v>1924</v>
      </c>
      <c r="C24">
        <v>1517</v>
      </c>
      <c r="D24" s="18">
        <v>0.78846153846153844</v>
      </c>
    </row>
    <row r="25" spans="1:4" x14ac:dyDescent="0.25">
      <c r="A25" t="s">
        <v>108</v>
      </c>
      <c r="B25">
        <v>1815</v>
      </c>
      <c r="C25">
        <v>1126</v>
      </c>
      <c r="D25" s="18">
        <v>0.6203856749311295</v>
      </c>
    </row>
    <row r="26" spans="1:4" x14ac:dyDescent="0.25">
      <c r="B26" s="3">
        <v>9630</v>
      </c>
      <c r="C26" s="3">
        <v>6649</v>
      </c>
      <c r="D26" s="39">
        <v>0.69044652128764283</v>
      </c>
    </row>
    <row r="28" spans="1:4" x14ac:dyDescent="0.25">
      <c r="A28" s="52" t="s">
        <v>83</v>
      </c>
    </row>
    <row r="29" spans="1:4" x14ac:dyDescent="0.25">
      <c r="A29" t="s">
        <v>117</v>
      </c>
      <c r="B29">
        <v>1575</v>
      </c>
      <c r="C29">
        <v>1143</v>
      </c>
      <c r="D29" s="18">
        <v>0.72571428571428576</v>
      </c>
    </row>
    <row r="30" spans="1:4" x14ac:dyDescent="0.25">
      <c r="A30" t="s">
        <v>118</v>
      </c>
      <c r="B30">
        <v>1045</v>
      </c>
      <c r="C30">
        <v>776</v>
      </c>
      <c r="D30" s="18">
        <v>0.74258373205741623</v>
      </c>
    </row>
    <row r="31" spans="1:4" x14ac:dyDescent="0.25">
      <c r="A31" t="s">
        <v>119</v>
      </c>
      <c r="B31">
        <v>1517</v>
      </c>
      <c r="C31">
        <v>1280</v>
      </c>
      <c r="D31" s="18">
        <v>0.84377059986816083</v>
      </c>
    </row>
    <row r="32" spans="1:4" x14ac:dyDescent="0.25">
      <c r="A32" t="s">
        <v>120</v>
      </c>
      <c r="B32">
        <v>1677</v>
      </c>
      <c r="C32">
        <v>1217</v>
      </c>
      <c r="D32" s="18">
        <v>0.72570065593321409</v>
      </c>
    </row>
    <row r="33" spans="1:4" x14ac:dyDescent="0.25">
      <c r="A33" t="s">
        <v>121</v>
      </c>
      <c r="B33">
        <v>266</v>
      </c>
      <c r="C33">
        <v>201</v>
      </c>
      <c r="D33" s="18">
        <v>0.75563909774436089</v>
      </c>
    </row>
    <row r="34" spans="1:4" x14ac:dyDescent="0.25">
      <c r="A34" t="s">
        <v>122</v>
      </c>
      <c r="B34">
        <v>1202</v>
      </c>
      <c r="C34">
        <v>855</v>
      </c>
      <c r="D34" s="18">
        <v>0.71131447587354413</v>
      </c>
    </row>
    <row r="35" spans="1:4" x14ac:dyDescent="0.25">
      <c r="A35" t="s">
        <v>123</v>
      </c>
      <c r="B35">
        <v>1287</v>
      </c>
      <c r="C35">
        <v>1005</v>
      </c>
      <c r="D35" s="18">
        <v>0.78088578088578087</v>
      </c>
    </row>
    <row r="36" spans="1:4" x14ac:dyDescent="0.25">
      <c r="B36" s="3">
        <f>SUM(B29:B35)</f>
        <v>8569</v>
      </c>
      <c r="C36" s="3">
        <f>SUM(C29:C35)</f>
        <v>6477</v>
      </c>
      <c r="D36" s="39">
        <f>C36/B36</f>
        <v>0.75586416151242852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E19" sqref="E19"/>
    </sheetView>
  </sheetViews>
  <sheetFormatPr defaultRowHeight="15" x14ac:dyDescent="0.25"/>
  <cols>
    <col min="1" max="1" width="8.7109375" customWidth="1"/>
    <col min="2" max="2" width="16.85546875" customWidth="1"/>
  </cols>
  <sheetData>
    <row r="1" spans="1:2" x14ac:dyDescent="0.25">
      <c r="A1" s="74" t="s">
        <v>126</v>
      </c>
      <c r="B1" s="74"/>
    </row>
    <row r="2" spans="1:2" ht="30" x14ac:dyDescent="0.25">
      <c r="A2" s="54" t="s">
        <v>124</v>
      </c>
      <c r="B2" s="55" t="s">
        <v>125</v>
      </c>
    </row>
    <row r="3" spans="1:2" x14ac:dyDescent="0.25">
      <c r="A3" s="24" t="s">
        <v>81</v>
      </c>
      <c r="B3" s="56">
        <v>0.57999999999999996</v>
      </c>
    </row>
    <row r="4" spans="1:2" x14ac:dyDescent="0.25">
      <c r="A4" s="24" t="s">
        <v>84</v>
      </c>
      <c r="B4" s="56">
        <v>0.78</v>
      </c>
    </row>
    <row r="5" spans="1:2" x14ac:dyDescent="0.25">
      <c r="A5" s="24" t="s">
        <v>83</v>
      </c>
      <c r="B5" s="56">
        <v>0.8</v>
      </c>
    </row>
    <row r="6" spans="1:2" x14ac:dyDescent="0.25">
      <c r="A6" s="24" t="s">
        <v>82</v>
      </c>
      <c r="B6" s="56">
        <v>0.67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Chronic Disease</vt:lpstr>
      <vt:lpstr>Screening</vt:lpstr>
      <vt:lpstr>Pediatric Wellness</vt:lpstr>
      <vt:lpstr>Utilization</vt:lpstr>
      <vt:lpstr>Portal Adoption Rate</vt:lpstr>
      <vt:lpstr>INR time in range</vt:lpstr>
      <vt:lpstr>Continuity of Care</vt:lpstr>
      <vt:lpstr>Dyad Table</vt:lpstr>
      <vt:lpstr>Patient Satisfaction</vt:lpstr>
    </vt:vector>
  </TitlesOfParts>
  <Company>Valley Medical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Mastroberti, Martha</dc:creator>
  <cp:lastModifiedBy>User</cp:lastModifiedBy>
  <cp:lastPrinted>2015-05-07T15:12:27Z</cp:lastPrinted>
  <dcterms:created xsi:type="dcterms:W3CDTF">2015-04-14T12:20:55Z</dcterms:created>
  <dcterms:modified xsi:type="dcterms:W3CDTF">2015-05-15T17:19:45Z</dcterms:modified>
</cp:coreProperties>
</file>