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75" yWindow="15" windowWidth="15480" windowHeight="10920" activeTab="3"/>
  </bookViews>
  <sheets>
    <sheet name="Chronic Conditions1" sheetId="8" r:id="rId1"/>
    <sheet name="Diabetes1" sheetId="7" r:id="rId2"/>
    <sheet name="Per Capita Costs (2)" sheetId="9" r:id="rId3"/>
    <sheet name="Pop Mgt" sheetId="4" r:id="rId4"/>
    <sheet name="Pt Experience" sheetId="3" r:id="rId5"/>
    <sheet name="Measure Definitions" sheetId="6" r:id="rId6"/>
  </sheets>
  <definedNames>
    <definedName name="_xlnm._FilterDatabase" localSheetId="0" hidden="1">'Chronic Conditions1'!$A$2:$M$46</definedName>
    <definedName name="_xlnm._FilterDatabase" localSheetId="1" hidden="1">Diabetes1!$A$2:$J$46</definedName>
    <definedName name="_xlnm._FilterDatabase" localSheetId="2" hidden="1">'Per Capita Costs (2)'!$A$2:$K$46</definedName>
    <definedName name="_xlnm._FilterDatabase" localSheetId="3" hidden="1">'Pop Mgt'!$A$2:$G$44</definedName>
    <definedName name="_xlnm._FilterDatabase" localSheetId="4" hidden="1">'Pt Experience'!$A$2:$G$44</definedName>
    <definedName name="_xlnm.Print_Titles" localSheetId="2">'Per Capita Costs (2)'!$1:$2</definedName>
    <definedName name="_xlnm.Print_Titles" localSheetId="3">'Pop Mgt'!$1:$2</definedName>
    <definedName name="_xlnm.Print_Titles" localSheetId="4">'Pt Experience'!$1:$2</definedName>
  </definedNames>
  <calcPr calcId="145621"/>
</workbook>
</file>

<file path=xl/calcChain.xml><?xml version="1.0" encoding="utf-8"?>
<calcChain xmlns="http://schemas.openxmlformats.org/spreadsheetml/2006/main">
  <c r="G48" i="9" l="1"/>
  <c r="G49" i="9" s="1"/>
  <c r="I48" i="9"/>
  <c r="I49" i="9" s="1"/>
  <c r="F48" i="9"/>
  <c r="F49" i="9" s="1"/>
  <c r="F47" i="9"/>
  <c r="I46" i="9"/>
  <c r="G46" i="9"/>
  <c r="F46" i="9"/>
  <c r="D50" i="9"/>
  <c r="E50" i="9"/>
  <c r="D48" i="3"/>
  <c r="D47" i="3"/>
  <c r="D46" i="3"/>
  <c r="D45" i="3"/>
  <c r="C48" i="3"/>
  <c r="C47" i="3"/>
  <c r="C46" i="3"/>
  <c r="C45" i="3"/>
  <c r="F50" i="9" l="1"/>
  <c r="D49" i="3"/>
  <c r="F47" i="4" l="1"/>
  <c r="F48" i="4" s="1"/>
  <c r="F46" i="4"/>
  <c r="F45" i="4"/>
  <c r="F49" i="4" s="1"/>
  <c r="D47" i="4"/>
  <c r="D48" i="4" s="1"/>
  <c r="D46" i="4"/>
  <c r="C47" i="4"/>
  <c r="C48" i="4" s="1"/>
  <c r="C46" i="4"/>
  <c r="E39" i="8" l="1"/>
  <c r="E3" i="8"/>
  <c r="E43" i="8"/>
  <c r="E20" i="8"/>
  <c r="E10" i="8"/>
  <c r="E40" i="8"/>
  <c r="E19" i="8"/>
  <c r="E34" i="8"/>
  <c r="E11" i="8"/>
  <c r="E35" i="8"/>
  <c r="E38" i="8"/>
  <c r="E45" i="8"/>
  <c r="E42" i="8"/>
  <c r="E33" i="8"/>
  <c r="E44" i="8"/>
  <c r="E13" i="8"/>
  <c r="E7" i="8"/>
  <c r="E29" i="8"/>
  <c r="E8" i="8"/>
  <c r="E15" i="8"/>
  <c r="E32" i="8"/>
  <c r="E21" i="8"/>
  <c r="E18" i="8"/>
  <c r="E25" i="8"/>
  <c r="E28" i="8"/>
  <c r="E24" i="8"/>
  <c r="E22" i="8"/>
  <c r="E23" i="8"/>
  <c r="E26" i="8"/>
  <c r="E5" i="8"/>
  <c r="E46" i="8"/>
  <c r="E27" i="8"/>
  <c r="E6" i="8"/>
  <c r="E30" i="8"/>
  <c r="E9" i="8"/>
  <c r="E37" i="8"/>
  <c r="E41" i="8"/>
  <c r="E17" i="8"/>
  <c r="E31" i="8"/>
  <c r="E12" i="8"/>
  <c r="E4" i="8"/>
  <c r="E14" i="8"/>
  <c r="E16" i="8"/>
  <c r="E36" i="8"/>
  <c r="F47" i="8" l="1"/>
  <c r="C50" i="9" l="1"/>
  <c r="J45" i="9"/>
  <c r="H45" i="9"/>
  <c r="J44" i="9"/>
  <c r="H44" i="9"/>
  <c r="J42" i="9"/>
  <c r="H42" i="9"/>
  <c r="J41" i="9"/>
  <c r="H41" i="9"/>
  <c r="J40" i="9"/>
  <c r="H40" i="9"/>
  <c r="J39" i="9"/>
  <c r="H39" i="9"/>
  <c r="J38" i="9"/>
  <c r="H38" i="9"/>
  <c r="J37" i="9"/>
  <c r="H37" i="9"/>
  <c r="J36" i="9"/>
  <c r="H36" i="9"/>
  <c r="J35" i="9"/>
  <c r="H35" i="9"/>
  <c r="J31" i="9"/>
  <c r="H31" i="9"/>
  <c r="J34" i="9"/>
  <c r="H34" i="9"/>
  <c r="J33" i="9"/>
  <c r="H33" i="9"/>
  <c r="J32" i="9"/>
  <c r="H32" i="9"/>
  <c r="J43" i="9"/>
  <c r="H43" i="9"/>
  <c r="J30" i="9"/>
  <c r="H30" i="9"/>
  <c r="J29" i="9"/>
  <c r="H29" i="9"/>
  <c r="J28" i="9"/>
  <c r="H28" i="9"/>
  <c r="J26" i="9"/>
  <c r="H26" i="9"/>
  <c r="J27" i="9"/>
  <c r="H27" i="9"/>
  <c r="J25" i="9"/>
  <c r="H25" i="9"/>
  <c r="J24" i="9"/>
  <c r="H24" i="9"/>
  <c r="J23" i="9"/>
  <c r="H23" i="9"/>
  <c r="J22" i="9"/>
  <c r="H22" i="9"/>
  <c r="J21" i="9"/>
  <c r="H21" i="9"/>
  <c r="J20" i="9"/>
  <c r="H20" i="9"/>
  <c r="J19" i="9"/>
  <c r="H19" i="9"/>
  <c r="J18" i="9"/>
  <c r="H18" i="9"/>
  <c r="J17" i="9"/>
  <c r="H17" i="9"/>
  <c r="J16" i="9"/>
  <c r="H16" i="9"/>
  <c r="J15" i="9"/>
  <c r="H15" i="9"/>
  <c r="J14" i="9"/>
  <c r="H14" i="9"/>
  <c r="J13" i="9"/>
  <c r="H13" i="9"/>
  <c r="J12" i="9"/>
  <c r="H12" i="9"/>
  <c r="J11" i="9"/>
  <c r="H11" i="9"/>
  <c r="J10" i="9"/>
  <c r="H10" i="9"/>
  <c r="J9" i="9"/>
  <c r="H9" i="9"/>
  <c r="J8" i="9"/>
  <c r="H8" i="9"/>
  <c r="J7" i="9"/>
  <c r="H7" i="9"/>
  <c r="J6" i="9"/>
  <c r="H6" i="9"/>
  <c r="J5" i="9"/>
  <c r="H5" i="9"/>
  <c r="J4" i="9"/>
  <c r="H4" i="9"/>
  <c r="J3" i="9"/>
  <c r="H3" i="9"/>
  <c r="J46" i="9" l="1"/>
  <c r="J48" i="9"/>
  <c r="J49" i="9" s="1"/>
  <c r="I47" i="9"/>
  <c r="I50" i="9" s="1"/>
  <c r="J47" i="9"/>
  <c r="H46" i="9"/>
  <c r="G47" i="9"/>
  <c r="G50" i="9" s="1"/>
  <c r="H47" i="9"/>
  <c r="H48" i="9"/>
  <c r="H49" i="9"/>
  <c r="L47" i="8"/>
  <c r="K47" i="8"/>
  <c r="J47" i="8"/>
  <c r="I47" i="8"/>
  <c r="G47" i="8"/>
  <c r="D47" i="8"/>
  <c r="C47" i="8"/>
  <c r="J50" i="9" l="1"/>
  <c r="H50" i="9"/>
  <c r="E47" i="8"/>
  <c r="H47" i="8"/>
  <c r="E47" i="7"/>
  <c r="D47" i="7"/>
  <c r="I47" i="7"/>
  <c r="H47" i="7"/>
  <c r="G47" i="7" l="1"/>
  <c r="F47" i="7"/>
  <c r="C47" i="7" l="1"/>
  <c r="D45" i="4" l="1"/>
  <c r="C45" i="4"/>
  <c r="D49" i="4" l="1"/>
  <c r="C49" i="4"/>
  <c r="E45" i="4" l="1"/>
  <c r="E46" i="4"/>
  <c r="E47" i="4"/>
  <c r="E48" i="4"/>
  <c r="E49" i="4" l="1"/>
  <c r="E35" i="3"/>
  <c r="E15" i="3"/>
  <c r="E29" i="3"/>
  <c r="E4" i="3"/>
  <c r="E16" i="3"/>
  <c r="E3" i="3"/>
  <c r="E44" i="3"/>
  <c r="E7" i="3"/>
  <c r="E12" i="3"/>
  <c r="E21" i="3"/>
  <c r="E43" i="3"/>
  <c r="E19" i="3"/>
  <c r="E22" i="3"/>
  <c r="E11" i="3"/>
  <c r="E41" i="3"/>
  <c r="E13" i="3"/>
  <c r="E34" i="3"/>
  <c r="E32" i="3"/>
  <c r="E10" i="3"/>
  <c r="E38" i="3"/>
  <c r="E28" i="3"/>
  <c r="E9" i="3"/>
  <c r="E14" i="3"/>
  <c r="E39" i="3"/>
  <c r="E24" i="3"/>
  <c r="E25" i="3"/>
  <c r="E18" i="3"/>
  <c r="E27" i="3"/>
  <c r="E33" i="3"/>
  <c r="E30" i="3"/>
  <c r="E23" i="3"/>
  <c r="E8" i="3"/>
  <c r="E42" i="3"/>
  <c r="E20" i="3"/>
  <c r="E17" i="3"/>
  <c r="E26" i="3"/>
  <c r="E6" i="3"/>
  <c r="E36" i="3"/>
  <c r="E40" i="3"/>
  <c r="E5" i="3"/>
  <c r="E31" i="3"/>
  <c r="E37" i="3"/>
  <c r="C49" i="3"/>
  <c r="E49" i="3" s="1"/>
  <c r="E45" i="3"/>
  <c r="E46" i="3"/>
  <c r="E47" i="3"/>
  <c r="E48" i="3"/>
</calcChain>
</file>

<file path=xl/sharedStrings.xml><?xml version="1.0" encoding="utf-8"?>
<sst xmlns="http://schemas.openxmlformats.org/spreadsheetml/2006/main" count="843" uniqueCount="217">
  <si>
    <t>Hypertension</t>
  </si>
  <si>
    <t>Providers</t>
  </si>
  <si>
    <t>Pts w/ Diabetes</t>
  </si>
  <si>
    <t># Pts w/ HTN</t>
  </si>
  <si>
    <t>Anderson C</t>
  </si>
  <si>
    <t>Appleton L</t>
  </si>
  <si>
    <t>Carlan P</t>
  </si>
  <si>
    <t>Cory E</t>
  </si>
  <si>
    <t>Erickson E</t>
  </si>
  <si>
    <t>Esrick A</t>
  </si>
  <si>
    <t>Esrick S</t>
  </si>
  <si>
    <t>Feinland J</t>
  </si>
  <si>
    <t>Furcolo T</t>
  </si>
  <si>
    <t>Green B</t>
  </si>
  <si>
    <t>Gump M</t>
  </si>
  <si>
    <t>Iverson P</t>
  </si>
  <si>
    <t>Kaufman D</t>
  </si>
  <si>
    <t>Keough P</t>
  </si>
  <si>
    <t>Killip S</t>
  </si>
  <si>
    <t>Lopez Del Castillo K</t>
  </si>
  <si>
    <t>Midler R</t>
  </si>
  <si>
    <t>Normandin C</t>
  </si>
  <si>
    <t>Palmer J</t>
  </si>
  <si>
    <t>Perry Y</t>
  </si>
  <si>
    <t>Polgar J</t>
  </si>
  <si>
    <t>Potee R</t>
  </si>
  <si>
    <t>Simkin H</t>
  </si>
  <si>
    <t>Slack D</t>
  </si>
  <si>
    <t>Smith K</t>
  </si>
  <si>
    <t>Thaler P</t>
  </si>
  <si>
    <t>Viele C</t>
  </si>
  <si>
    <t>Weeber C</t>
  </si>
  <si>
    <t>VMG Overall</t>
  </si>
  <si>
    <t>INR in Range</t>
  </si>
  <si>
    <t>#Patients</t>
  </si>
  <si>
    <t>Pts Seen</t>
  </si>
  <si>
    <t>AMC</t>
  </si>
  <si>
    <t>EHC</t>
  </si>
  <si>
    <t>GHC</t>
  </si>
  <si>
    <t>NHC</t>
  </si>
  <si>
    <t>Continuity of Care</t>
  </si>
  <si>
    <t>Visits</t>
  </si>
  <si>
    <t>Seen by PCP</t>
  </si>
  <si>
    <t>%</t>
  </si>
  <si>
    <t>Chlamydia Screening</t>
  </si>
  <si>
    <t>Panel Size</t>
  </si>
  <si>
    <t>Vigderman R</t>
  </si>
  <si>
    <t>#</t>
  </si>
  <si>
    <t>Rate/1000</t>
  </si>
  <si>
    <t>% BP &lt; 140/90</t>
  </si>
  <si>
    <t># BP &lt;140/90</t>
  </si>
  <si>
    <t>% LDL &lt; 100</t>
  </si>
  <si>
    <t># LDL &lt; 100</t>
  </si>
  <si>
    <t>% screened</t>
  </si>
  <si>
    <t>site</t>
  </si>
  <si>
    <t>Schwartz L</t>
  </si>
  <si>
    <t>Buchanan P</t>
  </si>
  <si>
    <t>MRI Orders (1 yr)</t>
  </si>
  <si>
    <t>CT Orders (1 yr)</t>
  </si>
  <si>
    <t xml:space="preserve">time in range </t>
  </si>
  <si>
    <t>in range +/- .2</t>
  </si>
  <si>
    <t>Patients with Diabetes</t>
  </si>
  <si>
    <t>Ischemic Vascular Disease</t>
  </si>
  <si>
    <t>#Pts w/ IVD</t>
  </si>
  <si>
    <t xml:space="preserve"> Schedule Fill Rates</t>
  </si>
  <si>
    <t>% booked slots</t>
  </si>
  <si>
    <t>% excellent</t>
  </si>
  <si>
    <t>Pt Satisfaction- overall Quality of Care</t>
  </si>
  <si>
    <t>Graef E</t>
  </si>
  <si>
    <t>Talley E</t>
  </si>
  <si>
    <t>Blanchard G</t>
  </si>
  <si>
    <t>Kreek T</t>
  </si>
  <si>
    <t>Measure</t>
  </si>
  <si>
    <t>Definition</t>
  </si>
  <si>
    <t>Denomenator</t>
  </si>
  <si>
    <t>Numerator</t>
  </si>
  <si>
    <t>Source</t>
  </si>
  <si>
    <t>Athena QM Reporting</t>
  </si>
  <si>
    <t>Measure identifies patients 18 years of age and older with ischemic vascular disease and an encounter within the last 12 months whose most recent LDL-C value is less than 100 mg/dl.</t>
  </si>
  <si>
    <t>Patients 18 through 75 years of age with an active diagnosis of ischemic vascular disease on their problem list and an encounter within the last 12 months</t>
  </si>
  <si>
    <t>Measure is satisfied by the receipt of a lab result with LDL-C level less than 100 mg/dl during the last 12 months</t>
  </si>
  <si>
    <t>Measure identifies patients 18 through 85 years of age with hypertension whose most recent blood pressure is less than 140/90</t>
  </si>
  <si>
    <t>Patients 18 through 85 years of age with an active diagnosis of hypertension on their problem list.</t>
  </si>
  <si>
    <t>Measure is satisfied if the most recent blood pressure reading is less than 140 over 90 mmHg entered in the corresponding blood pressure fields in the Vitals section of a relevant encounter. The lowest diastolic or systolic reading will be used if multiple readings exist.</t>
  </si>
  <si>
    <t>HbA1c &lt;7 in Pts with Diabetes</t>
  </si>
  <si>
    <t>HbA1c &lt;8 in Pts with Diabetes</t>
  </si>
  <si>
    <t>HbA1c 9+ in Pts with Diabetes</t>
  </si>
  <si>
    <t>BP Control in Pts with Diabetes</t>
  </si>
  <si>
    <t>HbA1c x2 in past yr in Pts with Diabetes</t>
  </si>
  <si>
    <t>BP Control in Pts with Hypertension</t>
  </si>
  <si>
    <t>LDL Control in Pts with IVD</t>
  </si>
  <si>
    <t>LDL Control in Pts with Diabetes</t>
  </si>
  <si>
    <t>Patients 18 through 75 years of age with an active diagnosis of diabetes on their problem list.</t>
  </si>
  <si>
    <t>Measure identifies patients 18 through 75 years of age with diabetes whose most recent hemoglobin A1c value is less than 7%.</t>
  </si>
  <si>
    <t>Measure is satisfied by the receipt of a lab result with hemoglobin A1c level less than 7%.</t>
  </si>
  <si>
    <t>Measure identifies patients 18 through 75 years of age with diabetes whose most recent hemoglobin A1c value is 9 or higher.</t>
  </si>
  <si>
    <t>Measure is satisfied by the receipt of a lab result with hemoglobin A1c level is 9 or greater.</t>
  </si>
  <si>
    <t>Measure identifies patients 18 through 75 years of age with diabetes whose most recent LDL-C value is less than 100 mg/dl.</t>
  </si>
  <si>
    <t>Measure is satisfied by the receipt of a lab result with a LDL-C level less than 100 mg/dl.</t>
  </si>
  <si>
    <t>Measure identifies patients 18 through 75 years of age with diabetes whose most recent hemoglobin A1c value is less than 8%.</t>
  </si>
  <si>
    <t>Measure is satisfied by the receipt of a lab result with hemoglobin A1c level less than 8%.</t>
  </si>
  <si>
    <t>Measure identifies patients 18 through 75 years of age with diabetes who have had a hemoglobin A1C screening two times per year.</t>
  </si>
  <si>
    <t>Measure is satisfied by receipt of two separate lab results with a hemoglobin A1C value.</t>
  </si>
  <si>
    <t>Measure identifies patients 18 through 75 years of age with diabetes whose most recent blood pressure is less than 130/80.</t>
  </si>
  <si>
    <t>Measure is satisfied if the most recent blood pressure reading is less than 130 over 80 mmHg entered in the corresponding blood pressure fields in the Vitals section of a relevant encounter. The lowest diastolic or systolic reading will be used if multiple readings exist.</t>
  </si>
  <si>
    <t>INR in range</t>
  </si>
  <si>
    <t>Patient Seen</t>
  </si>
  <si>
    <t>MRI Orders</t>
  </si>
  <si>
    <t>CT Orders</t>
  </si>
  <si>
    <t>Overall Referral Orders</t>
  </si>
  <si>
    <t>Controlled Substances Program</t>
  </si>
  <si>
    <t>Schedule Fill Rate</t>
  </si>
  <si>
    <t>Patient Satisfaction</t>
  </si>
  <si>
    <t>Athena Report builder</t>
  </si>
  <si>
    <t>Standing Stone Quality Reports</t>
  </si>
  <si>
    <t>All patients on anticoagulation therapy that are registered in standing stone</t>
  </si>
  <si>
    <t>all patients with an INR value documented in Standing stone within the INR range.  Excludes patients INR values withing 14 days of start of treatment.</t>
  </si>
  <si>
    <t xml:space="preserve">% of time in the Quarter that Anticoagulation patients who have been on coumadin for at least 14 days have an INR within theurapuetic range, and within Theurapuetic range +/- .2 </t>
  </si>
  <si>
    <t xml:space="preserve">% of patients that were seen in the QTR by their Usual Provider </t>
  </si>
  <si>
    <t># of patients seen by their usual provider in the Quarter</t>
  </si>
  <si>
    <t xml:space="preserve"># of each usual providers  patients who were scheduled and seen by any Family practice provider in the quarter </t>
  </si>
  <si>
    <t>Measure identifies female patients ages 15 through 24 years who report being sexually active and have been screened for Chlamydia.</t>
  </si>
  <si>
    <t>Female patients ages 15 through 24 years who are sexually active as indicated in the "Sexually Active?" social history question, a prescription for contraceptives, or a test for pregnancy or sexually transmitted disease.</t>
  </si>
  <si>
    <t>Females in the denominator who have an order with a result for chlamydia test</t>
  </si>
  <si>
    <t>% of available slots that are booked and result in a visit</t>
  </si>
  <si>
    <t>number of booked slots + double booked slots</t>
  </si>
  <si>
    <t>number of available slots in schedule template</t>
  </si>
  <si>
    <t>Mammography</t>
  </si>
  <si>
    <t>% Mammo 24 Mos</t>
  </si>
  <si>
    <t># F         50-80 Yrs</t>
  </si>
  <si>
    <t>Colonoscopy</t>
  </si>
  <si>
    <t># M+F            50-75 Yrs</t>
  </si>
  <si>
    <t># With Service</t>
  </si>
  <si>
    <t>LDL &lt; 100*</t>
  </si>
  <si>
    <t>* Patient ages 18-999</t>
  </si>
  <si>
    <t>** Patient ages 18-80</t>
  </si>
  <si>
    <t>% HGA1C &lt;8 *</t>
  </si>
  <si>
    <t>% HGA1C 9+ *</t>
  </si>
  <si>
    <t>*** Pateint ages 18-85</t>
  </si>
  <si>
    <t>**** Patient ages 18-75</t>
  </si>
  <si>
    <t>% 2 HGA1C per yr ***</t>
  </si>
  <si>
    <t xml:space="preserve"># screened </t>
  </si>
  <si>
    <t xml:space="preserve"># F 15-26 </t>
  </si>
  <si>
    <t xml:space="preserve"> </t>
  </si>
  <si>
    <t>PRC report</t>
  </si>
  <si>
    <t>% of patients surveyed who rate overall quality of care as Excellent</t>
  </si>
  <si>
    <t># of patients surveyed per health center</t>
  </si>
  <si>
    <t># of patients who rated overall Quality of care as excellent</t>
  </si>
  <si>
    <t>Kim F</t>
  </si>
  <si>
    <t>Grimes J</t>
  </si>
  <si>
    <t>Rider S</t>
  </si>
  <si>
    <t>canderson</t>
  </si>
  <si>
    <t>tfurcolo</t>
  </si>
  <si>
    <t>pkeough</t>
  </si>
  <si>
    <t>rmidler</t>
  </si>
  <si>
    <t>jpolgar</t>
  </si>
  <si>
    <t>rvigderman</t>
  </si>
  <si>
    <t>cweeber</t>
  </si>
  <si>
    <t>ecory</t>
  </si>
  <si>
    <t>jfeinland</t>
  </si>
  <si>
    <t>tkreek</t>
  </si>
  <si>
    <t>klopezdelcastillo</t>
  </si>
  <si>
    <t>yperry</t>
  </si>
  <si>
    <t>srider2</t>
  </si>
  <si>
    <t>lschwartz</t>
  </si>
  <si>
    <t>dslack</t>
  </si>
  <si>
    <t>cviele</t>
  </si>
  <si>
    <t>lappleton</t>
  </si>
  <si>
    <t>pbuchanan</t>
  </si>
  <si>
    <t>pcarlan</t>
  </si>
  <si>
    <t>jgrimes</t>
  </si>
  <si>
    <t>mgump</t>
  </si>
  <si>
    <t>piverson</t>
  </si>
  <si>
    <t>jppalmer</t>
  </si>
  <si>
    <t>rpotee</t>
  </si>
  <si>
    <t>ksmith</t>
  </si>
  <si>
    <t>gblanchard</t>
  </si>
  <si>
    <t>eerickson</t>
  </si>
  <si>
    <t>aesrick</t>
  </si>
  <si>
    <t>sesrick</t>
  </si>
  <si>
    <t>egraef</t>
  </si>
  <si>
    <t>bgreen</t>
  </si>
  <si>
    <t>dkaufman</t>
  </si>
  <si>
    <t>skillip</t>
  </si>
  <si>
    <t>fkim</t>
  </si>
  <si>
    <t>cnormandin1</t>
  </si>
  <si>
    <t>hsimkin</t>
  </si>
  <si>
    <t>etalley</t>
  </si>
  <si>
    <t>pthaler</t>
  </si>
  <si>
    <t>Samale J</t>
  </si>
  <si>
    <t>jsamale</t>
  </si>
  <si>
    <t>Mohr M</t>
  </si>
  <si>
    <t>mmohr</t>
  </si>
  <si>
    <t>Dumont T</t>
  </si>
  <si>
    <t>tdumont</t>
  </si>
  <si>
    <t>canderson3</t>
  </si>
  <si>
    <t>ecory1</t>
  </si>
  <si>
    <t>lschwartz3</t>
  </si>
  <si>
    <t>dslack1</t>
  </si>
  <si>
    <t>cviele1</t>
  </si>
  <si>
    <t>lappleton1</t>
  </si>
  <si>
    <t>gblanchard2</t>
  </si>
  <si>
    <t>cnormandin2</t>
  </si>
  <si>
    <t>mmohr1</t>
  </si>
  <si>
    <t>Katz R</t>
  </si>
  <si>
    <t>rkatz</t>
  </si>
  <si>
    <t>Cloke E</t>
  </si>
  <si>
    <t>ecloke</t>
  </si>
  <si>
    <t>ecloke1</t>
  </si>
  <si>
    <t>rkatz4</t>
  </si>
  <si>
    <t>% BP &lt; 140/90 ****</t>
  </si>
  <si>
    <t>Site</t>
  </si>
  <si>
    <t>ndoubleday</t>
  </si>
  <si>
    <t>sshumway1</t>
  </si>
  <si>
    <t>Doubleday N</t>
  </si>
  <si>
    <t>Shumway S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</si>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</sst>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0"/>
      <name val="Arial"/>
    </font>
    <font>
      <sz val="10"/>
      <name val="Arial"/>
      <family val="2"/>
    </font>
    <font>
      <sz val="11"/>
      <name val="Century Gothic"/>
      <family val="2"/>
    </font>
    <font>
      <sz val="12"/>
      <name val="Arial"/>
      <family val="2"/>
    </font>
    <font>
      <sz val="12"/>
      <name val="Century Gothic"/>
      <family val="2"/>
    </font>
    <font>
      <sz val="10"/>
      <name val="Century Gothic"/>
      <family val="2"/>
    </font>
    <font>
      <sz val="8"/>
      <name val="Arial"/>
      <family val="2"/>
    </font>
    <font>
      <b/>
      <sz val="12"/>
      <name val="Century Gothic"/>
      <family val="2"/>
    </font>
    <font>
      <sz val="12"/>
      <color rgb="FF000000"/>
      <name val="Century Gothic"/>
      <family val="2"/>
    </font>
    <font>
      <sz val="9"/>
      <color rgb="FF000000"/>
      <name val="Arial"/>
      <family val="2"/>
    </font>
    <font>
      <b/>
      <sz val="11"/>
      <name val="Century Gothic"/>
      <family val="2"/>
    </font>
    <font>
      <sz val="11"/>
      <color indexed="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2" borderId="4" xfId="0" applyFont="1" applyFill="1" applyBorder="1"/>
    <xf numFmtId="0" fontId="2" fillId="2" borderId="0" xfId="0" applyFont="1" applyFill="1"/>
    <xf numFmtId="0" fontId="4" fillId="0" borderId="0" xfId="0" applyFont="1"/>
    <xf numFmtId="0" fontId="4" fillId="2" borderId="1" xfId="0" applyFont="1" applyFill="1" applyBorder="1"/>
    <xf numFmtId="0" fontId="4" fillId="2" borderId="4" xfId="0" applyFont="1" applyFill="1" applyBorder="1"/>
    <xf numFmtId="0" fontId="4" fillId="2" borderId="6" xfId="0" applyFont="1" applyFill="1" applyBorder="1"/>
    <xf numFmtId="0" fontId="4" fillId="3" borderId="13" xfId="0" applyFont="1" applyFill="1" applyBorder="1"/>
    <xf numFmtId="0" fontId="4" fillId="3" borderId="0" xfId="0" applyFont="1" applyFill="1"/>
    <xf numFmtId="0" fontId="4" fillId="2" borderId="0" xfId="0" applyFont="1" applyFill="1"/>
    <xf numFmtId="164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15" xfId="0" applyFont="1" applyBorder="1"/>
    <xf numFmtId="0" fontId="4" fillId="0" borderId="16" xfId="0" applyFont="1" applyBorder="1"/>
    <xf numFmtId="10" fontId="4" fillId="0" borderId="0" xfId="0" applyNumberFormat="1" applyFont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0" borderId="0" xfId="0" applyFont="1" applyBorder="1"/>
    <xf numFmtId="0" fontId="4" fillId="3" borderId="24" xfId="0" applyFont="1" applyFill="1" applyBorder="1"/>
    <xf numFmtId="0" fontId="4" fillId="3" borderId="19" xfId="0" applyFont="1" applyFill="1" applyBorder="1" applyAlignment="1">
      <alignment wrapText="1"/>
    </xf>
    <xf numFmtId="10" fontId="5" fillId="3" borderId="20" xfId="0" applyNumberFormat="1" applyFont="1" applyFill="1" applyBorder="1" applyAlignment="1">
      <alignment horizontal="center"/>
    </xf>
    <xf numFmtId="10" fontId="5" fillId="3" borderId="25" xfId="0" applyNumberFormat="1" applyFont="1" applyFill="1" applyBorder="1" applyAlignment="1">
      <alignment horizontal="center"/>
    </xf>
    <xf numFmtId="0" fontId="2" fillId="3" borderId="37" xfId="0" applyFont="1" applyFill="1" applyBorder="1"/>
    <xf numFmtId="0" fontId="2" fillId="3" borderId="19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2" fillId="3" borderId="29" xfId="0" applyFont="1" applyFill="1" applyBorder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2" fillId="3" borderId="31" xfId="0" applyFont="1" applyFill="1" applyBorder="1" applyAlignment="1">
      <alignment horizontal="center" wrapText="1"/>
    </xf>
    <xf numFmtId="0" fontId="4" fillId="0" borderId="39" xfId="0" applyFont="1" applyBorder="1"/>
    <xf numFmtId="0" fontId="4" fillId="0" borderId="0" xfId="0" applyFont="1" applyFill="1"/>
    <xf numFmtId="0" fontId="2" fillId="0" borderId="0" xfId="0" applyFont="1" applyFill="1" applyBorder="1"/>
    <xf numFmtId="0" fontId="5" fillId="3" borderId="28" xfId="0" applyFont="1" applyFill="1" applyBorder="1" applyAlignment="1">
      <alignment horizontal="center"/>
    </xf>
    <xf numFmtId="164" fontId="4" fillId="0" borderId="0" xfId="0" applyNumberFormat="1" applyFont="1" applyBorder="1"/>
    <xf numFmtId="164" fontId="4" fillId="4" borderId="30" xfId="0" applyNumberFormat="1" applyFont="1" applyFill="1" applyBorder="1" applyAlignment="1">
      <alignment wrapText="1"/>
    </xf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2" fillId="0" borderId="5" xfId="0" applyFont="1" applyBorder="1"/>
    <xf numFmtId="0" fontId="7" fillId="2" borderId="5" xfId="0" applyFont="1" applyFill="1" applyBorder="1"/>
    <xf numFmtId="0" fontId="7" fillId="0" borderId="5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0" fillId="0" borderId="33" xfId="0" applyBorder="1" applyAlignment="1">
      <alignment wrapText="1"/>
    </xf>
    <xf numFmtId="0" fontId="9" fillId="0" borderId="0" xfId="0" applyFont="1" applyAlignment="1">
      <alignment wrapText="1"/>
    </xf>
    <xf numFmtId="0" fontId="2" fillId="5" borderId="34" xfId="0" applyFont="1" applyFill="1" applyBorder="1" applyAlignment="1">
      <alignment horizontal="center" wrapText="1"/>
    </xf>
    <xf numFmtId="9" fontId="2" fillId="5" borderId="40" xfId="0" applyNumberFormat="1" applyFont="1" applyFill="1" applyBorder="1" applyAlignment="1">
      <alignment wrapText="1"/>
    </xf>
    <xf numFmtId="0" fontId="1" fillId="0" borderId="0" xfId="0" applyFont="1"/>
    <xf numFmtId="0" fontId="2" fillId="0" borderId="0" xfId="0" applyFont="1" applyBorder="1"/>
    <xf numFmtId="9" fontId="2" fillId="0" borderId="0" xfId="1" applyFont="1" applyBorder="1"/>
    <xf numFmtId="0" fontId="2" fillId="0" borderId="0" xfId="1" applyNumberFormat="1" applyFont="1" applyBorder="1"/>
    <xf numFmtId="0" fontId="2" fillId="0" borderId="0" xfId="0" applyFont="1" applyFill="1"/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9" fontId="0" fillId="0" borderId="0" xfId="0" applyNumberFormat="1"/>
    <xf numFmtId="0" fontId="4" fillId="3" borderId="8" xfId="0" applyFont="1" applyFill="1" applyBorder="1" applyAlignment="1">
      <alignment horizontal="center" wrapText="1"/>
    </xf>
    <xf numFmtId="0" fontId="5" fillId="3" borderId="20" xfId="0" applyFont="1" applyFill="1" applyBorder="1" applyAlignment="1">
      <alignment horizontal="center" wrapText="1"/>
    </xf>
    <xf numFmtId="164" fontId="4" fillId="3" borderId="23" xfId="0" applyNumberFormat="1" applyFont="1" applyFill="1" applyBorder="1" applyAlignment="1">
      <alignment horizontal="center" wrapText="1"/>
    </xf>
    <xf numFmtId="9" fontId="2" fillId="0" borderId="5" xfId="0" applyNumberFormat="1" applyFont="1" applyBorder="1"/>
    <xf numFmtId="164" fontId="2" fillId="0" borderId="48" xfId="1" applyNumberFormat="1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9" fontId="2" fillId="0" borderId="48" xfId="1" applyNumberFormat="1" applyFont="1" applyBorder="1" applyAlignment="1">
      <alignment horizontal="center"/>
    </xf>
    <xf numFmtId="9" fontId="2" fillId="0" borderId="40" xfId="1" applyNumberFormat="1" applyFont="1" applyBorder="1" applyAlignment="1">
      <alignment horizontal="center"/>
    </xf>
    <xf numFmtId="0" fontId="2" fillId="0" borderId="7" xfId="0" applyFont="1" applyBorder="1"/>
    <xf numFmtId="2" fontId="2" fillId="0" borderId="7" xfId="0" applyNumberFormat="1" applyFont="1" applyBorder="1" applyAlignment="1">
      <alignment horizontal="center"/>
    </xf>
    <xf numFmtId="2" fontId="2" fillId="0" borderId="46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0" fontId="2" fillId="0" borderId="5" xfId="0" applyNumberFormat="1" applyFont="1" applyBorder="1" applyAlignment="1">
      <alignment horizontal="center"/>
    </xf>
    <xf numFmtId="0" fontId="2" fillId="0" borderId="41" xfId="0" applyFont="1" applyBorder="1"/>
    <xf numFmtId="9" fontId="2" fillId="0" borderId="41" xfId="0" applyNumberFormat="1" applyFont="1" applyBorder="1"/>
    <xf numFmtId="0" fontId="2" fillId="0" borderId="14" xfId="0" applyFont="1" applyBorder="1"/>
    <xf numFmtId="9" fontId="2" fillId="0" borderId="14" xfId="0" applyNumberFormat="1" applyFont="1" applyBorder="1"/>
    <xf numFmtId="0" fontId="2" fillId="0" borderId="39" xfId="0" applyFont="1" applyBorder="1" applyAlignment="1">
      <alignment wrapText="1"/>
    </xf>
    <xf numFmtId="0" fontId="2" fillId="3" borderId="36" xfId="0" applyFont="1" applyFill="1" applyBorder="1" applyAlignment="1">
      <alignment horizontal="center" wrapText="1"/>
    </xf>
    <xf numFmtId="0" fontId="2" fillId="3" borderId="32" xfId="0" applyFont="1" applyFill="1" applyBorder="1" applyAlignment="1">
      <alignment horizontal="center" wrapText="1"/>
    </xf>
    <xf numFmtId="9" fontId="2" fillId="5" borderId="48" xfId="0" applyNumberFormat="1" applyFont="1" applyFill="1" applyBorder="1" applyAlignment="1">
      <alignment horizontal="center" wrapText="1"/>
    </xf>
    <xf numFmtId="0" fontId="2" fillId="0" borderId="22" xfId="0" applyFont="1" applyBorder="1"/>
    <xf numFmtId="0" fontId="4" fillId="3" borderId="47" xfId="0" applyFont="1" applyFill="1" applyBorder="1" applyAlignment="1">
      <alignment wrapText="1"/>
    </xf>
    <xf numFmtId="164" fontId="4" fillId="4" borderId="37" xfId="0" applyNumberFormat="1" applyFont="1" applyFill="1" applyBorder="1" applyAlignment="1">
      <alignment horizontal="center" wrapText="1"/>
    </xf>
    <xf numFmtId="0" fontId="7" fillId="2" borderId="14" xfId="0" applyFont="1" applyFill="1" applyBorder="1"/>
    <xf numFmtId="0" fontId="7" fillId="0" borderId="14" xfId="0" applyFont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0" fontId="2" fillId="2" borderId="5" xfId="0" applyFont="1" applyFill="1" applyBorder="1"/>
    <xf numFmtId="0" fontId="2" fillId="0" borderId="39" xfId="0" applyFont="1" applyBorder="1"/>
    <xf numFmtId="0" fontId="2" fillId="3" borderId="24" xfId="0" applyFont="1" applyFill="1" applyBorder="1" applyAlignment="1">
      <alignment horizontal="center"/>
    </xf>
    <xf numFmtId="9" fontId="2" fillId="0" borderId="29" xfId="1" applyFont="1" applyBorder="1" applyAlignment="1">
      <alignment horizontal="center"/>
    </xf>
    <xf numFmtId="0" fontId="2" fillId="0" borderId="17" xfId="0" applyFont="1" applyBorder="1"/>
    <xf numFmtId="0" fontId="2" fillId="2" borderId="14" xfId="0" applyFont="1" applyFill="1" applyBorder="1"/>
    <xf numFmtId="0" fontId="4" fillId="0" borderId="0" xfId="0" applyFont="1" applyFill="1" applyBorder="1"/>
    <xf numFmtId="0" fontId="2" fillId="2" borderId="19" xfId="0" applyFont="1" applyFill="1" applyBorder="1"/>
    <xf numFmtId="0" fontId="5" fillId="0" borderId="0" xfId="0" applyFont="1"/>
    <xf numFmtId="9" fontId="2" fillId="0" borderId="38" xfId="0" applyNumberFormat="1" applyFont="1" applyBorder="1"/>
    <xf numFmtId="0" fontId="2" fillId="0" borderId="5" xfId="0" applyFont="1" applyFill="1" applyBorder="1"/>
    <xf numFmtId="9" fontId="2" fillId="0" borderId="5" xfId="0" applyNumberFormat="1" applyFont="1" applyFill="1" applyBorder="1"/>
    <xf numFmtId="9" fontId="2" fillId="0" borderId="27" xfId="0" applyNumberFormat="1" applyFont="1" applyFill="1" applyBorder="1"/>
    <xf numFmtId="9" fontId="2" fillId="0" borderId="27" xfId="0" applyNumberFormat="1" applyFont="1" applyBorder="1"/>
    <xf numFmtId="0" fontId="2" fillId="2" borderId="41" xfId="0" applyFont="1" applyFill="1" applyBorder="1"/>
    <xf numFmtId="9" fontId="2" fillId="0" borderId="26" xfId="0" applyNumberFormat="1" applyFont="1" applyBorder="1"/>
    <xf numFmtId="9" fontId="2" fillId="0" borderId="5" xfId="1" applyFont="1" applyBorder="1"/>
    <xf numFmtId="0" fontId="10" fillId="3" borderId="24" xfId="0" applyFont="1" applyFill="1" applyBorder="1"/>
    <xf numFmtId="0" fontId="2" fillId="3" borderId="18" xfId="0" applyFont="1" applyFill="1" applyBorder="1" applyAlignment="1">
      <alignment horizontal="center" wrapText="1"/>
    </xf>
    <xf numFmtId="0" fontId="2" fillId="3" borderId="19" xfId="0" applyFont="1" applyFill="1" applyBorder="1" applyAlignment="1">
      <alignment wrapText="1"/>
    </xf>
    <xf numFmtId="0" fontId="2" fillId="3" borderId="37" xfId="0" applyFont="1" applyFill="1" applyBorder="1" applyAlignment="1">
      <alignment horizontal="center"/>
    </xf>
    <xf numFmtId="164" fontId="2" fillId="3" borderId="24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wrapText="1"/>
    </xf>
    <xf numFmtId="0" fontId="2" fillId="0" borderId="45" xfId="0" applyFont="1" applyBorder="1"/>
    <xf numFmtId="0" fontId="2" fillId="0" borderId="51" xfId="0" applyFont="1" applyBorder="1"/>
    <xf numFmtId="0" fontId="2" fillId="0" borderId="52" xfId="0" applyFont="1" applyBorder="1"/>
    <xf numFmtId="0" fontId="2" fillId="0" borderId="52" xfId="0" applyFont="1" applyFill="1" applyBorder="1"/>
    <xf numFmtId="0" fontId="2" fillId="0" borderId="25" xfId="0" applyFont="1" applyBorder="1"/>
    <xf numFmtId="164" fontId="10" fillId="0" borderId="52" xfId="0" applyNumberFormat="1" applyFont="1" applyBorder="1"/>
    <xf numFmtId="9" fontId="2" fillId="0" borderId="7" xfId="1" applyFont="1" applyBorder="1"/>
    <xf numFmtId="0" fontId="2" fillId="2" borderId="7" xfId="0" applyFont="1" applyFill="1" applyBorder="1"/>
    <xf numFmtId="0" fontId="10" fillId="2" borderId="2" xfId="0" applyFont="1" applyFill="1" applyBorder="1"/>
    <xf numFmtId="164" fontId="10" fillId="0" borderId="53" xfId="0" applyNumberFormat="1" applyFont="1" applyBorder="1" applyAlignment="1"/>
    <xf numFmtId="164" fontId="10" fillId="0" borderId="0" xfId="0" applyNumberFormat="1" applyFont="1" applyBorder="1"/>
    <xf numFmtId="0" fontId="10" fillId="2" borderId="3" xfId="0" applyFont="1" applyFill="1" applyBorder="1"/>
    <xf numFmtId="164" fontId="10" fillId="0" borderId="27" xfId="0" applyNumberFormat="1" applyFont="1" applyBorder="1"/>
    <xf numFmtId="164" fontId="10" fillId="0" borderId="0" xfId="0" applyNumberFormat="1" applyFont="1"/>
    <xf numFmtId="0" fontId="10" fillId="2" borderId="12" xfId="0" applyFont="1" applyFill="1" applyBorder="1"/>
    <xf numFmtId="0" fontId="10" fillId="0" borderId="41" xfId="0" applyFont="1" applyBorder="1"/>
    <xf numFmtId="164" fontId="10" fillId="0" borderId="40" xfId="0" applyNumberFormat="1" applyFont="1" applyBorder="1"/>
    <xf numFmtId="0" fontId="2" fillId="0" borderId="5" xfId="1" applyNumberFormat="1" applyFont="1" applyBorder="1"/>
    <xf numFmtId="0" fontId="2" fillId="0" borderId="7" xfId="1" applyNumberFormat="1" applyFont="1" applyBorder="1"/>
    <xf numFmtId="0" fontId="2" fillId="0" borderId="21" xfId="0" applyFont="1" applyBorder="1"/>
    <xf numFmtId="0" fontId="0" fillId="0" borderId="0" xfId="0" applyFill="1"/>
    <xf numFmtId="0" fontId="0" fillId="0" borderId="0" xfId="0" applyFill="1" applyBorder="1"/>
    <xf numFmtId="0" fontId="2" fillId="5" borderId="55" xfId="0" applyFont="1" applyFill="1" applyBorder="1" applyAlignment="1">
      <alignment horizontal="center"/>
    </xf>
    <xf numFmtId="2" fontId="2" fillId="5" borderId="55" xfId="0" applyNumberFormat="1" applyFont="1" applyFill="1" applyBorder="1" applyAlignment="1">
      <alignment horizontal="center"/>
    </xf>
    <xf numFmtId="0" fontId="2" fillId="5" borderId="19" xfId="0" applyFont="1" applyFill="1" applyBorder="1"/>
    <xf numFmtId="2" fontId="2" fillId="5" borderId="27" xfId="0" applyNumberFormat="1" applyFont="1" applyFill="1" applyBorder="1" applyAlignment="1">
      <alignment horizontal="center"/>
    </xf>
    <xf numFmtId="0" fontId="2" fillId="2" borderId="6" xfId="0" applyFont="1" applyFill="1" applyBorder="1"/>
    <xf numFmtId="0" fontId="2" fillId="0" borderId="7" xfId="0" applyFont="1" applyBorder="1" applyAlignment="1">
      <alignment horizontal="center"/>
    </xf>
    <xf numFmtId="10" fontId="2" fillId="0" borderId="7" xfId="0" applyNumberFormat="1" applyFont="1" applyBorder="1" applyAlignment="1">
      <alignment horizontal="center"/>
    </xf>
    <xf numFmtId="0" fontId="2" fillId="5" borderId="2" xfId="0" applyFont="1" applyFill="1" applyBorder="1"/>
    <xf numFmtId="2" fontId="2" fillId="5" borderId="45" xfId="0" applyNumberFormat="1" applyFont="1" applyFill="1" applyBorder="1" applyAlignment="1">
      <alignment horizontal="center"/>
    </xf>
    <xf numFmtId="0" fontId="2" fillId="5" borderId="3" xfId="0" applyFont="1" applyFill="1" applyBorder="1"/>
    <xf numFmtId="0" fontId="2" fillId="5" borderId="56" xfId="0" applyFont="1" applyFill="1" applyBorder="1" applyAlignment="1">
      <alignment horizontal="center"/>
    </xf>
    <xf numFmtId="2" fontId="2" fillId="5" borderId="56" xfId="0" applyNumberFormat="1" applyFont="1" applyFill="1" applyBorder="1" applyAlignment="1">
      <alignment horizontal="center"/>
    </xf>
    <xf numFmtId="2" fontId="2" fillId="5" borderId="54" xfId="0" applyNumberFormat="1" applyFont="1" applyFill="1" applyBorder="1" applyAlignment="1">
      <alignment horizontal="center"/>
    </xf>
    <xf numFmtId="0" fontId="2" fillId="5" borderId="34" xfId="0" applyFont="1" applyFill="1" applyBorder="1" applyAlignment="1">
      <alignment horizontal="center"/>
    </xf>
    <xf numFmtId="0" fontId="2" fillId="5" borderId="50" xfId="0" applyFont="1" applyFill="1" applyBorder="1" applyAlignment="1">
      <alignment horizontal="center"/>
    </xf>
    <xf numFmtId="2" fontId="2" fillId="5" borderId="48" xfId="0" applyNumberFormat="1" applyFont="1" applyFill="1" applyBorder="1" applyAlignment="1">
      <alignment horizontal="center"/>
    </xf>
    <xf numFmtId="2" fontId="2" fillId="5" borderId="34" xfId="0" applyNumberFormat="1" applyFont="1" applyFill="1" applyBorder="1" applyAlignment="1">
      <alignment horizontal="center"/>
    </xf>
    <xf numFmtId="2" fontId="2" fillId="5" borderId="40" xfId="0" applyNumberFormat="1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2" fontId="2" fillId="5" borderId="5" xfId="0" applyNumberFormat="1" applyFont="1" applyFill="1" applyBorder="1" applyAlignment="1">
      <alignment horizontal="center"/>
    </xf>
    <xf numFmtId="0" fontId="4" fillId="0" borderId="13" xfId="0" applyFont="1" applyFill="1" applyBorder="1"/>
    <xf numFmtId="0" fontId="11" fillId="5" borderId="17" xfId="0" applyFont="1" applyFill="1" applyBorder="1" applyAlignment="1" applyProtection="1">
      <alignment horizontal="center" vertical="top" wrapText="1" readingOrder="1"/>
      <protection locked="0"/>
    </xf>
    <xf numFmtId="10" fontId="11" fillId="5" borderId="17" xfId="1" applyNumberFormat="1" applyFont="1" applyFill="1" applyBorder="1" applyAlignment="1" applyProtection="1">
      <alignment horizontal="center" vertical="top" wrapText="1" readingOrder="1"/>
      <protection locked="0"/>
    </xf>
    <xf numFmtId="164" fontId="2" fillId="5" borderId="17" xfId="0" applyNumberFormat="1" applyFont="1" applyFill="1" applyBorder="1" applyAlignment="1">
      <alignment horizontal="center" readingOrder="1"/>
    </xf>
    <xf numFmtId="0" fontId="11" fillId="5" borderId="5" xfId="0" applyFont="1" applyFill="1" applyBorder="1" applyAlignment="1" applyProtection="1">
      <alignment horizontal="center" vertical="top" wrapText="1" readingOrder="1"/>
      <protection locked="0"/>
    </xf>
    <xf numFmtId="10" fontId="11" fillId="5" borderId="5" xfId="1" applyNumberFormat="1" applyFont="1" applyFill="1" applyBorder="1" applyAlignment="1" applyProtection="1">
      <alignment horizontal="center" vertical="top" wrapText="1" readingOrder="1"/>
      <protection locked="0"/>
    </xf>
    <xf numFmtId="164" fontId="2" fillId="5" borderId="5" xfId="0" applyNumberFormat="1" applyFont="1" applyFill="1" applyBorder="1" applyAlignment="1">
      <alignment horizontal="center" readingOrder="1"/>
    </xf>
    <xf numFmtId="0" fontId="2" fillId="5" borderId="12" xfId="0" applyFont="1" applyFill="1" applyBorder="1" applyAlignment="1">
      <alignment horizontal="center" readingOrder="1"/>
    </xf>
    <xf numFmtId="9" fontId="2" fillId="5" borderId="41" xfId="1" applyFont="1" applyFill="1" applyBorder="1" applyAlignment="1">
      <alignment horizontal="center" readingOrder="1"/>
    </xf>
    <xf numFmtId="164" fontId="2" fillId="5" borderId="35" xfId="0" applyNumberFormat="1" applyFont="1" applyFill="1" applyBorder="1" applyAlignment="1">
      <alignment horizontal="center" readingOrder="1"/>
    </xf>
    <xf numFmtId="0" fontId="2" fillId="0" borderId="57" xfId="0" applyFont="1" applyBorder="1"/>
    <xf numFmtId="0" fontId="2" fillId="0" borderId="58" xfId="0" applyFont="1" applyBorder="1"/>
    <xf numFmtId="0" fontId="2" fillId="0" borderId="59" xfId="0" applyFont="1" applyBorder="1"/>
    <xf numFmtId="0" fontId="2" fillId="0" borderId="24" xfId="0" applyFont="1" applyBorder="1"/>
    <xf numFmtId="0" fontId="2" fillId="2" borderId="60" xfId="0" applyFont="1" applyFill="1" applyBorder="1"/>
    <xf numFmtId="0" fontId="2" fillId="0" borderId="47" xfId="0" applyFont="1" applyBorder="1"/>
    <xf numFmtId="0" fontId="2" fillId="0" borderId="61" xfId="0" applyFont="1" applyFill="1" applyBorder="1"/>
    <xf numFmtId="0" fontId="2" fillId="2" borderId="61" xfId="0" applyFont="1" applyFill="1" applyBorder="1"/>
    <xf numFmtId="0" fontId="2" fillId="0" borderId="47" xfId="0" applyFont="1" applyFill="1" applyBorder="1"/>
    <xf numFmtId="0" fontId="2" fillId="0" borderId="19" xfId="0" applyFont="1" applyBorder="1"/>
    <xf numFmtId="0" fontId="2" fillId="2" borderId="62" xfId="0" applyFont="1" applyFill="1" applyBorder="1"/>
    <xf numFmtId="0" fontId="2" fillId="3" borderId="24" xfId="0" applyFont="1" applyFill="1" applyBorder="1" applyAlignment="1">
      <alignment horizontal="center"/>
    </xf>
    <xf numFmtId="0" fontId="2" fillId="3" borderId="42" xfId="0" applyFont="1" applyFill="1" applyBorder="1" applyAlignment="1">
      <alignment horizontal="center"/>
    </xf>
    <xf numFmtId="0" fontId="2" fillId="3" borderId="43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32" xfId="0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44" xfId="0" applyFont="1" applyFill="1" applyBorder="1" applyAlignment="1">
      <alignment horizontal="center"/>
    </xf>
    <xf numFmtId="0" fontId="4" fillId="3" borderId="45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42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C000"/>
  </sheetPr>
  <dimension ref="A1:N47"/>
  <sheetViews>
    <sheetView workbookViewId="0">
      <selection activeCell="H3" sqref="H3:H46"/>
    </sheetView>
  </sheetViews>
  <sheetFormatPr defaultRowHeight="12.75" x14ac:dyDescent="0.2"/>
  <cols>
    <col min="1" max="1" width="6.7109375" bestFit="1" customWidth="1"/>
    <col min="2" max="2" width="22" bestFit="1" customWidth="1"/>
    <col min="3" max="3" width="9.7109375" customWidth="1"/>
    <col min="4" max="4" width="10.5703125" customWidth="1"/>
    <col min="5" max="5" width="12.28515625" bestFit="1" customWidth="1"/>
    <col min="6" max="6" width="11" customWidth="1"/>
    <col min="7" max="7" width="8" customWidth="1"/>
    <col min="8" max="8" width="8.85546875" customWidth="1"/>
    <col min="9" max="9" width="7" customWidth="1"/>
    <col min="10" max="10" width="7.5703125" customWidth="1"/>
    <col min="11" max="12" width="7.140625" customWidth="1"/>
    <col min="13" max="13" width="18.42578125" bestFit="1" customWidth="1"/>
    <col min="14" max="16" width="14.85546875" bestFit="1" customWidth="1"/>
  </cols>
  <sheetData>
    <row r="1" spans="1:14" ht="17.25" thickBot="1" x14ac:dyDescent="0.35">
      <c r="A1" s="1"/>
      <c r="B1" s="24"/>
      <c r="C1" s="174" t="s">
        <v>0</v>
      </c>
      <c r="D1" s="175"/>
      <c r="E1" s="176"/>
      <c r="F1" s="174" t="s">
        <v>62</v>
      </c>
      <c r="G1" s="175"/>
      <c r="H1" s="175"/>
      <c r="I1" s="177" t="s">
        <v>127</v>
      </c>
      <c r="J1" s="178"/>
      <c r="K1" s="177" t="s">
        <v>130</v>
      </c>
      <c r="L1" s="179"/>
      <c r="M1" s="1"/>
    </row>
    <row r="2" spans="1:14" ht="66.75" thickBot="1" x14ac:dyDescent="0.35">
      <c r="A2" s="78" t="s">
        <v>54</v>
      </c>
      <c r="B2" s="25" t="s">
        <v>1</v>
      </c>
      <c r="C2" s="26" t="s">
        <v>3</v>
      </c>
      <c r="D2" s="27" t="s">
        <v>50</v>
      </c>
      <c r="E2" s="28" t="s">
        <v>49</v>
      </c>
      <c r="F2" s="79" t="s">
        <v>63</v>
      </c>
      <c r="G2" s="27" t="s">
        <v>52</v>
      </c>
      <c r="H2" s="80" t="s">
        <v>51</v>
      </c>
      <c r="I2" s="48" t="s">
        <v>129</v>
      </c>
      <c r="J2" s="81" t="s">
        <v>128</v>
      </c>
      <c r="K2" s="48" t="s">
        <v>131</v>
      </c>
      <c r="L2" s="49" t="s">
        <v>132</v>
      </c>
      <c r="M2" s="2"/>
    </row>
    <row r="3" spans="1:14" ht="16.5" x14ac:dyDescent="0.3">
      <c r="A3" s="166" t="s">
        <v>36</v>
      </c>
      <c r="B3" s="167" t="s">
        <v>4</v>
      </c>
      <c r="C3" s="163">
        <v>278</v>
      </c>
      <c r="D3" s="76">
        <v>221</v>
      </c>
      <c r="E3" s="77">
        <f t="shared" ref="E3:E47" si="0">D3/C3</f>
        <v>0.79496402877697847</v>
      </c>
      <c r="F3" s="76">
        <v>14</v>
      </c>
      <c r="G3" s="76">
        <v>6</v>
      </c>
      <c r="H3" s="77">
        <v>0.43</v>
      </c>
      <c r="I3" s="76">
        <v>624</v>
      </c>
      <c r="J3" s="77">
        <v>0.8</v>
      </c>
      <c r="K3" s="76">
        <v>622</v>
      </c>
      <c r="L3" s="77">
        <v>0.82</v>
      </c>
      <c r="M3" s="1" t="s">
        <v>195</v>
      </c>
      <c r="N3" s="60"/>
    </row>
    <row r="4" spans="1:14" ht="16.5" x14ac:dyDescent="0.3">
      <c r="A4" s="168" t="s">
        <v>36</v>
      </c>
      <c r="B4" s="169" t="s">
        <v>12</v>
      </c>
      <c r="C4" s="164">
        <v>347</v>
      </c>
      <c r="D4" s="42">
        <v>217</v>
      </c>
      <c r="E4" s="77">
        <f t="shared" si="0"/>
        <v>0.62536023054755041</v>
      </c>
      <c r="F4" s="42">
        <v>74</v>
      </c>
      <c r="G4" s="42">
        <v>45</v>
      </c>
      <c r="H4" s="64">
        <v>0.61</v>
      </c>
      <c r="I4" s="42">
        <v>765</v>
      </c>
      <c r="J4" s="64">
        <v>0.73</v>
      </c>
      <c r="K4" s="42">
        <v>827</v>
      </c>
      <c r="L4" s="64">
        <v>0.78</v>
      </c>
      <c r="M4" s="54" t="s">
        <v>152</v>
      </c>
      <c r="N4" s="60"/>
    </row>
    <row r="5" spans="1:14" ht="16.5" x14ac:dyDescent="0.3">
      <c r="A5" s="168" t="s">
        <v>36</v>
      </c>
      <c r="B5" s="170" t="s">
        <v>17</v>
      </c>
      <c r="C5" s="164">
        <v>167</v>
      </c>
      <c r="D5" s="42">
        <v>121</v>
      </c>
      <c r="E5" s="77">
        <f t="shared" si="0"/>
        <v>0.72455089820359286</v>
      </c>
      <c r="F5" s="42">
        <v>13</v>
      </c>
      <c r="G5" s="42">
        <v>8</v>
      </c>
      <c r="H5" s="64">
        <v>0.62</v>
      </c>
      <c r="I5" s="42">
        <v>342</v>
      </c>
      <c r="J5" s="64">
        <v>0.73</v>
      </c>
      <c r="K5" s="42">
        <v>342</v>
      </c>
      <c r="L5" s="64">
        <v>0.67</v>
      </c>
      <c r="M5" s="1" t="s">
        <v>153</v>
      </c>
      <c r="N5" s="60"/>
    </row>
    <row r="6" spans="1:14" ht="16.5" x14ac:dyDescent="0.3">
      <c r="A6" s="168" t="s">
        <v>36</v>
      </c>
      <c r="B6" s="170" t="s">
        <v>20</v>
      </c>
      <c r="C6" s="164">
        <v>470</v>
      </c>
      <c r="D6" s="42">
        <v>344</v>
      </c>
      <c r="E6" s="77">
        <f t="shared" si="0"/>
        <v>0.73191489361702122</v>
      </c>
      <c r="F6" s="42">
        <v>99</v>
      </c>
      <c r="G6" s="42">
        <v>77</v>
      </c>
      <c r="H6" s="64">
        <v>0.78</v>
      </c>
      <c r="I6" s="42">
        <v>325</v>
      </c>
      <c r="J6" s="64">
        <v>0.83</v>
      </c>
      <c r="K6" s="42">
        <v>837</v>
      </c>
      <c r="L6" s="64">
        <v>0.86</v>
      </c>
      <c r="M6" s="1" t="s">
        <v>154</v>
      </c>
      <c r="N6" s="60"/>
    </row>
    <row r="7" spans="1:14" ht="16.5" x14ac:dyDescent="0.3">
      <c r="A7" s="168" t="s">
        <v>36</v>
      </c>
      <c r="B7" s="170" t="s">
        <v>24</v>
      </c>
      <c r="C7" s="164">
        <v>208</v>
      </c>
      <c r="D7" s="42">
        <v>137</v>
      </c>
      <c r="E7" s="77">
        <f t="shared" si="0"/>
        <v>0.65865384615384615</v>
      </c>
      <c r="F7" s="42">
        <v>32</v>
      </c>
      <c r="G7" s="42">
        <v>20</v>
      </c>
      <c r="H7" s="64">
        <v>0.63</v>
      </c>
      <c r="I7" s="42">
        <v>95</v>
      </c>
      <c r="J7" s="64">
        <v>0.66</v>
      </c>
      <c r="K7" s="42">
        <v>374</v>
      </c>
      <c r="L7" s="64">
        <v>0.7</v>
      </c>
      <c r="M7" s="1" t="s">
        <v>155</v>
      </c>
      <c r="N7" s="60"/>
    </row>
    <row r="8" spans="1:14" ht="16.5" x14ac:dyDescent="0.3">
      <c r="A8" s="168" t="s">
        <v>36</v>
      </c>
      <c r="B8" s="170" t="s">
        <v>189</v>
      </c>
      <c r="C8" s="164">
        <v>156</v>
      </c>
      <c r="D8" s="42">
        <v>106</v>
      </c>
      <c r="E8" s="77">
        <f t="shared" si="0"/>
        <v>0.67948717948717952</v>
      </c>
      <c r="F8" s="42">
        <v>17</v>
      </c>
      <c r="G8" s="42">
        <v>8</v>
      </c>
      <c r="H8" s="64">
        <v>0.47</v>
      </c>
      <c r="I8" s="42">
        <v>323</v>
      </c>
      <c r="J8" s="64">
        <v>0.69</v>
      </c>
      <c r="K8" s="42">
        <v>325</v>
      </c>
      <c r="L8" s="64">
        <v>0.62</v>
      </c>
      <c r="M8" s="1" t="s">
        <v>190</v>
      </c>
      <c r="N8" s="60"/>
    </row>
    <row r="9" spans="1:14" ht="16.5" x14ac:dyDescent="0.3">
      <c r="A9" s="168" t="s">
        <v>36</v>
      </c>
      <c r="B9" s="170" t="s">
        <v>46</v>
      </c>
      <c r="C9" s="164">
        <v>247</v>
      </c>
      <c r="D9" s="42">
        <v>152</v>
      </c>
      <c r="E9" s="77">
        <f t="shared" si="0"/>
        <v>0.61538461538461542</v>
      </c>
      <c r="F9" s="42">
        <v>45</v>
      </c>
      <c r="G9" s="42">
        <v>27</v>
      </c>
      <c r="H9" s="64">
        <v>0.6</v>
      </c>
      <c r="I9" s="42">
        <v>163</v>
      </c>
      <c r="J9" s="64">
        <v>0.56000000000000005</v>
      </c>
      <c r="K9" s="42">
        <v>532</v>
      </c>
      <c r="L9" s="64">
        <v>0.63</v>
      </c>
      <c r="M9" s="1" t="s">
        <v>156</v>
      </c>
      <c r="N9" s="60"/>
    </row>
    <row r="10" spans="1:14" ht="16.5" x14ac:dyDescent="0.3">
      <c r="A10" s="171" t="s">
        <v>36</v>
      </c>
      <c r="B10" s="170" t="s">
        <v>31</v>
      </c>
      <c r="C10" s="164">
        <v>505</v>
      </c>
      <c r="D10" s="42">
        <v>364</v>
      </c>
      <c r="E10" s="77">
        <f t="shared" si="0"/>
        <v>0.72079207920792077</v>
      </c>
      <c r="F10" s="42">
        <v>63</v>
      </c>
      <c r="G10" s="42">
        <v>45</v>
      </c>
      <c r="H10" s="64">
        <v>0.71</v>
      </c>
      <c r="I10" s="42">
        <v>188</v>
      </c>
      <c r="J10" s="64">
        <v>0.75</v>
      </c>
      <c r="K10" s="42">
        <v>869</v>
      </c>
      <c r="L10" s="64">
        <v>0.7</v>
      </c>
      <c r="M10" s="51" t="s">
        <v>157</v>
      </c>
      <c r="N10" s="60"/>
    </row>
    <row r="11" spans="1:14" ht="16.5" x14ac:dyDescent="0.3">
      <c r="A11" s="171" t="s">
        <v>37</v>
      </c>
      <c r="B11" s="169" t="s">
        <v>7</v>
      </c>
      <c r="C11" s="164">
        <v>169</v>
      </c>
      <c r="D11" s="42">
        <v>110</v>
      </c>
      <c r="E11" s="77">
        <f t="shared" si="0"/>
        <v>0.65088757396449703</v>
      </c>
      <c r="F11" s="42">
        <v>15</v>
      </c>
      <c r="G11" s="42">
        <v>9</v>
      </c>
      <c r="H11" s="64">
        <v>0.6</v>
      </c>
      <c r="I11" s="42">
        <v>232</v>
      </c>
      <c r="J11" s="64">
        <v>0.72</v>
      </c>
      <c r="K11" s="42">
        <v>278</v>
      </c>
      <c r="L11" s="64">
        <v>0.76</v>
      </c>
      <c r="M11" s="54" t="s">
        <v>196</v>
      </c>
    </row>
    <row r="12" spans="1:14" ht="16.5" x14ac:dyDescent="0.3">
      <c r="A12" s="171" t="s">
        <v>37</v>
      </c>
      <c r="B12" s="169" t="s">
        <v>193</v>
      </c>
      <c r="C12" s="164">
        <v>58</v>
      </c>
      <c r="D12" s="42">
        <v>36</v>
      </c>
      <c r="E12" s="77">
        <f t="shared" si="0"/>
        <v>0.62068965517241381</v>
      </c>
      <c r="F12" s="42">
        <v>12</v>
      </c>
      <c r="G12" s="42">
        <v>6</v>
      </c>
      <c r="H12" s="64">
        <v>0.5</v>
      </c>
      <c r="I12" s="42">
        <v>110</v>
      </c>
      <c r="J12" s="64">
        <v>0.65</v>
      </c>
      <c r="K12" s="42">
        <v>136</v>
      </c>
      <c r="L12" s="64">
        <v>0.42</v>
      </c>
      <c r="M12" s="54" t="s">
        <v>194</v>
      </c>
      <c r="N12" s="60"/>
    </row>
    <row r="13" spans="1:14" ht="16.5" x14ac:dyDescent="0.3">
      <c r="A13" s="171" t="s">
        <v>37</v>
      </c>
      <c r="B13" s="169" t="s">
        <v>11</v>
      </c>
      <c r="C13" s="164">
        <v>269</v>
      </c>
      <c r="D13" s="42">
        <v>192</v>
      </c>
      <c r="E13" s="77">
        <f t="shared" si="0"/>
        <v>0.71375464684014867</v>
      </c>
      <c r="F13" s="42">
        <v>47</v>
      </c>
      <c r="G13" s="42">
        <v>28</v>
      </c>
      <c r="H13" s="64">
        <v>0.6</v>
      </c>
      <c r="I13" s="42">
        <v>159</v>
      </c>
      <c r="J13" s="64">
        <v>0.6</v>
      </c>
      <c r="K13" s="42">
        <v>387</v>
      </c>
      <c r="L13" s="64">
        <v>0.7</v>
      </c>
      <c r="M13" s="54" t="s">
        <v>159</v>
      </c>
      <c r="N13" s="60"/>
    </row>
    <row r="14" spans="1:14" ht="16.5" x14ac:dyDescent="0.3">
      <c r="A14" s="171" t="s">
        <v>37</v>
      </c>
      <c r="B14" s="169" t="s">
        <v>71</v>
      </c>
      <c r="C14" s="164">
        <v>147</v>
      </c>
      <c r="D14" s="42">
        <v>108</v>
      </c>
      <c r="E14" s="77">
        <f t="shared" si="0"/>
        <v>0.73469387755102045</v>
      </c>
      <c r="F14" s="42">
        <v>20</v>
      </c>
      <c r="G14" s="42">
        <v>13</v>
      </c>
      <c r="H14" s="64">
        <v>0.65</v>
      </c>
      <c r="I14" s="42">
        <v>30</v>
      </c>
      <c r="J14" s="64">
        <v>0.7</v>
      </c>
      <c r="K14" s="42">
        <v>175</v>
      </c>
      <c r="L14" s="64">
        <v>0.5</v>
      </c>
      <c r="M14" s="54" t="s">
        <v>160</v>
      </c>
      <c r="N14" s="60"/>
    </row>
    <row r="15" spans="1:14" ht="16.5" x14ac:dyDescent="0.3">
      <c r="A15" s="171" t="s">
        <v>37</v>
      </c>
      <c r="B15" s="169" t="s">
        <v>19</v>
      </c>
      <c r="C15" s="164">
        <v>352</v>
      </c>
      <c r="D15" s="42">
        <v>261</v>
      </c>
      <c r="E15" s="77">
        <f t="shared" si="0"/>
        <v>0.74147727272727271</v>
      </c>
      <c r="F15" s="42">
        <v>60</v>
      </c>
      <c r="G15" s="42">
        <v>33</v>
      </c>
      <c r="H15" s="64">
        <v>0.55000000000000004</v>
      </c>
      <c r="I15" s="42">
        <v>367</v>
      </c>
      <c r="J15" s="64">
        <v>0.69</v>
      </c>
      <c r="K15" s="42">
        <v>505</v>
      </c>
      <c r="L15" s="64">
        <v>0.62</v>
      </c>
      <c r="M15" s="54" t="s">
        <v>161</v>
      </c>
      <c r="N15" s="60"/>
    </row>
    <row r="16" spans="1:14" ht="16.5" x14ac:dyDescent="0.3">
      <c r="A16" s="171" t="s">
        <v>37</v>
      </c>
      <c r="B16" s="169" t="s">
        <v>23</v>
      </c>
      <c r="C16" s="164">
        <v>144</v>
      </c>
      <c r="D16" s="42">
        <v>99</v>
      </c>
      <c r="E16" s="77">
        <f t="shared" si="0"/>
        <v>0.6875</v>
      </c>
      <c r="F16" s="42">
        <v>22</v>
      </c>
      <c r="G16" s="42">
        <v>17</v>
      </c>
      <c r="H16" s="64">
        <v>0.77</v>
      </c>
      <c r="I16" s="42">
        <v>175</v>
      </c>
      <c r="J16" s="64">
        <v>0.69</v>
      </c>
      <c r="K16" s="42">
        <v>214</v>
      </c>
      <c r="L16" s="64">
        <v>0.66</v>
      </c>
      <c r="M16" s="33" t="s">
        <v>162</v>
      </c>
      <c r="N16" s="60"/>
    </row>
    <row r="17" spans="1:14" ht="16.5" x14ac:dyDescent="0.3">
      <c r="A17" s="171" t="s">
        <v>37</v>
      </c>
      <c r="B17" s="169" t="s">
        <v>150</v>
      </c>
      <c r="C17" s="164">
        <v>62</v>
      </c>
      <c r="D17" s="42">
        <v>40</v>
      </c>
      <c r="E17" s="77">
        <f t="shared" si="0"/>
        <v>0.64516129032258063</v>
      </c>
      <c r="F17" s="42">
        <v>6</v>
      </c>
      <c r="G17" s="42">
        <v>5</v>
      </c>
      <c r="H17" s="64">
        <v>0.83</v>
      </c>
      <c r="I17" s="42">
        <v>80</v>
      </c>
      <c r="J17" s="64">
        <v>0.61</v>
      </c>
      <c r="K17" s="42">
        <v>108</v>
      </c>
      <c r="L17" s="64">
        <v>0.47</v>
      </c>
      <c r="M17" s="54" t="s">
        <v>163</v>
      </c>
      <c r="N17" s="60"/>
    </row>
    <row r="18" spans="1:14" ht="16.5" x14ac:dyDescent="0.3">
      <c r="A18" s="171" t="s">
        <v>37</v>
      </c>
      <c r="B18" s="169" t="s">
        <v>55</v>
      </c>
      <c r="C18" s="164">
        <v>254</v>
      </c>
      <c r="D18" s="42">
        <v>184</v>
      </c>
      <c r="E18" s="77">
        <f t="shared" si="0"/>
        <v>0.72440944881889768</v>
      </c>
      <c r="F18" s="42">
        <v>21</v>
      </c>
      <c r="G18" s="42">
        <v>19</v>
      </c>
      <c r="H18" s="64">
        <v>0.9</v>
      </c>
      <c r="I18" s="42">
        <v>361</v>
      </c>
      <c r="J18" s="64">
        <v>0.67</v>
      </c>
      <c r="K18" s="42">
        <v>475</v>
      </c>
      <c r="L18" s="64">
        <v>0.56000000000000005</v>
      </c>
      <c r="M18" s="54" t="s">
        <v>197</v>
      </c>
      <c r="N18" s="60"/>
    </row>
    <row r="19" spans="1:14" ht="16.5" x14ac:dyDescent="0.3">
      <c r="A19" s="171" t="s">
        <v>37</v>
      </c>
      <c r="B19" s="169" t="s">
        <v>27</v>
      </c>
      <c r="C19" s="164">
        <v>346</v>
      </c>
      <c r="D19" s="42">
        <v>235</v>
      </c>
      <c r="E19" s="77">
        <f t="shared" si="0"/>
        <v>0.67919075144508667</v>
      </c>
      <c r="F19" s="42">
        <v>51</v>
      </c>
      <c r="G19" s="42">
        <v>33</v>
      </c>
      <c r="H19" s="64">
        <v>0.65</v>
      </c>
      <c r="I19" s="42">
        <v>133</v>
      </c>
      <c r="J19" s="64">
        <v>0.6</v>
      </c>
      <c r="K19" s="42">
        <v>504</v>
      </c>
      <c r="L19" s="64">
        <v>0.72</v>
      </c>
      <c r="M19" s="54" t="s">
        <v>198</v>
      </c>
    </row>
    <row r="20" spans="1:14" ht="16.5" x14ac:dyDescent="0.3">
      <c r="A20" s="171" t="s">
        <v>37</v>
      </c>
      <c r="B20" s="169" t="s">
        <v>30</v>
      </c>
      <c r="C20" s="164">
        <v>177</v>
      </c>
      <c r="D20" s="42">
        <v>111</v>
      </c>
      <c r="E20" s="77">
        <f t="shared" si="0"/>
        <v>0.6271186440677966</v>
      </c>
      <c r="F20" s="42">
        <v>22</v>
      </c>
      <c r="G20" s="42">
        <v>8</v>
      </c>
      <c r="H20" s="64">
        <v>0.36</v>
      </c>
      <c r="I20" s="42">
        <v>176</v>
      </c>
      <c r="J20" s="64">
        <v>0.62</v>
      </c>
      <c r="K20" s="42">
        <v>231</v>
      </c>
      <c r="L20" s="64">
        <v>0.61</v>
      </c>
      <c r="M20" s="54" t="s">
        <v>199</v>
      </c>
      <c r="N20" s="60"/>
    </row>
    <row r="21" spans="1:14" ht="16.5" x14ac:dyDescent="0.3">
      <c r="A21" s="171" t="s">
        <v>38</v>
      </c>
      <c r="B21" s="169" t="s">
        <v>5</v>
      </c>
      <c r="C21" s="164">
        <v>197</v>
      </c>
      <c r="D21" s="42">
        <v>132</v>
      </c>
      <c r="E21" s="77">
        <f t="shared" si="0"/>
        <v>0.67005076142131981</v>
      </c>
      <c r="F21" s="42">
        <v>18</v>
      </c>
      <c r="G21" s="42">
        <v>7</v>
      </c>
      <c r="H21" s="64">
        <v>0.39</v>
      </c>
      <c r="I21" s="42">
        <v>300</v>
      </c>
      <c r="J21" s="64">
        <v>0.66</v>
      </c>
      <c r="K21" s="42">
        <v>333</v>
      </c>
      <c r="L21" s="64">
        <v>0.65</v>
      </c>
      <c r="M21" s="54" t="s">
        <v>200</v>
      </c>
    </row>
    <row r="22" spans="1:14" ht="16.5" x14ac:dyDescent="0.3">
      <c r="A22" s="171" t="s">
        <v>38</v>
      </c>
      <c r="B22" s="169" t="s">
        <v>56</v>
      </c>
      <c r="C22" s="164">
        <v>244</v>
      </c>
      <c r="D22" s="42">
        <v>161</v>
      </c>
      <c r="E22" s="77">
        <f t="shared" si="0"/>
        <v>0.6598360655737705</v>
      </c>
      <c r="F22" s="42">
        <v>31</v>
      </c>
      <c r="G22" s="42">
        <v>17</v>
      </c>
      <c r="H22" s="64">
        <v>0.55000000000000004</v>
      </c>
      <c r="I22" s="42">
        <v>37</v>
      </c>
      <c r="J22" s="64">
        <v>0.59</v>
      </c>
      <c r="K22" s="42">
        <v>388</v>
      </c>
      <c r="L22" s="64">
        <v>0.57999999999999996</v>
      </c>
      <c r="M22" s="54" t="s">
        <v>168</v>
      </c>
      <c r="N22" s="60"/>
    </row>
    <row r="23" spans="1:14" ht="16.5" x14ac:dyDescent="0.3">
      <c r="A23" s="171" t="s">
        <v>38</v>
      </c>
      <c r="B23" s="169" t="s">
        <v>6</v>
      </c>
      <c r="C23" s="164">
        <v>493</v>
      </c>
      <c r="D23" s="42">
        <v>327</v>
      </c>
      <c r="E23" s="77">
        <f t="shared" si="0"/>
        <v>0.66328600405679516</v>
      </c>
      <c r="F23" s="42">
        <v>104</v>
      </c>
      <c r="G23" s="42">
        <v>73</v>
      </c>
      <c r="H23" s="64">
        <v>0.7</v>
      </c>
      <c r="I23" s="42">
        <v>131</v>
      </c>
      <c r="J23" s="64">
        <v>0.69</v>
      </c>
      <c r="K23" s="42">
        <v>701</v>
      </c>
      <c r="L23" s="64">
        <v>0.77</v>
      </c>
      <c r="M23" s="54" t="s">
        <v>169</v>
      </c>
      <c r="N23" s="60"/>
    </row>
    <row r="24" spans="1:14" ht="16.5" x14ac:dyDescent="0.3">
      <c r="A24" s="171" t="s">
        <v>38</v>
      </c>
      <c r="B24" s="169" t="s">
        <v>214</v>
      </c>
      <c r="C24" s="164">
        <v>32</v>
      </c>
      <c r="D24" s="42">
        <v>26</v>
      </c>
      <c r="E24" s="77">
        <f t="shared" si="0"/>
        <v>0.8125</v>
      </c>
      <c r="F24" s="42">
        <v>3</v>
      </c>
      <c r="G24" s="42">
        <v>1</v>
      </c>
      <c r="H24" s="64">
        <v>0.33</v>
      </c>
      <c r="I24" s="42">
        <v>67</v>
      </c>
      <c r="J24" s="64">
        <v>0.61</v>
      </c>
      <c r="K24" s="42">
        <v>89</v>
      </c>
      <c r="L24" s="64">
        <v>0.53</v>
      </c>
      <c r="M24" s="54" t="s">
        <v>212</v>
      </c>
      <c r="N24" s="60"/>
    </row>
    <row r="25" spans="1:14" ht="16.5" x14ac:dyDescent="0.3">
      <c r="A25" s="171" t="s">
        <v>38</v>
      </c>
      <c r="B25" s="169" t="s">
        <v>14</v>
      </c>
      <c r="C25" s="164">
        <v>463</v>
      </c>
      <c r="D25" s="42">
        <v>351</v>
      </c>
      <c r="E25" s="77">
        <f t="shared" si="0"/>
        <v>0.75809935205183587</v>
      </c>
      <c r="F25" s="42">
        <v>70</v>
      </c>
      <c r="G25" s="42">
        <v>47</v>
      </c>
      <c r="H25" s="64">
        <v>0.67</v>
      </c>
      <c r="I25" s="42">
        <v>679</v>
      </c>
      <c r="J25" s="64">
        <v>0.72</v>
      </c>
      <c r="K25" s="42">
        <v>763</v>
      </c>
      <c r="L25" s="64">
        <v>0.81</v>
      </c>
      <c r="M25" s="54" t="s">
        <v>171</v>
      </c>
      <c r="N25" s="60"/>
    </row>
    <row r="26" spans="1:14" ht="16.5" x14ac:dyDescent="0.3">
      <c r="A26" s="171" t="s">
        <v>38</v>
      </c>
      <c r="B26" s="169" t="s">
        <v>15</v>
      </c>
      <c r="C26" s="164">
        <v>778</v>
      </c>
      <c r="D26" s="42">
        <v>625</v>
      </c>
      <c r="E26" s="77">
        <f t="shared" si="0"/>
        <v>0.80334190231362468</v>
      </c>
      <c r="F26" s="42">
        <v>135</v>
      </c>
      <c r="G26" s="42">
        <v>96</v>
      </c>
      <c r="H26" s="64">
        <v>0.71</v>
      </c>
      <c r="I26" s="42">
        <v>965</v>
      </c>
      <c r="J26" s="64">
        <v>0.73</v>
      </c>
      <c r="K26" s="42">
        <v>1124</v>
      </c>
      <c r="L26" s="64">
        <v>0.69</v>
      </c>
      <c r="M26" s="54" t="s">
        <v>172</v>
      </c>
      <c r="N26" s="60"/>
    </row>
    <row r="27" spans="1:14" ht="16.5" x14ac:dyDescent="0.3">
      <c r="A27" s="171" t="s">
        <v>38</v>
      </c>
      <c r="B27" s="169" t="s">
        <v>204</v>
      </c>
      <c r="C27" s="164">
        <v>110</v>
      </c>
      <c r="D27" s="42">
        <v>82</v>
      </c>
      <c r="E27" s="77">
        <f t="shared" si="0"/>
        <v>0.74545454545454548</v>
      </c>
      <c r="F27" s="42">
        <v>10</v>
      </c>
      <c r="G27" s="42">
        <v>2</v>
      </c>
      <c r="H27" s="64">
        <v>0.2</v>
      </c>
      <c r="I27" s="42">
        <v>163</v>
      </c>
      <c r="J27" s="64">
        <v>0.66</v>
      </c>
      <c r="K27" s="42">
        <v>188</v>
      </c>
      <c r="L27" s="64">
        <v>0.6</v>
      </c>
      <c r="M27" s="54" t="s">
        <v>209</v>
      </c>
      <c r="N27" s="60"/>
    </row>
    <row r="28" spans="1:14" ht="16.5" x14ac:dyDescent="0.3">
      <c r="A28" s="171" t="s">
        <v>38</v>
      </c>
      <c r="B28" s="169" t="s">
        <v>191</v>
      </c>
      <c r="C28" s="164">
        <v>199</v>
      </c>
      <c r="D28" s="42">
        <v>144</v>
      </c>
      <c r="E28" s="77">
        <f t="shared" si="0"/>
        <v>0.72361809045226133</v>
      </c>
      <c r="F28" s="42">
        <v>7</v>
      </c>
      <c r="G28" s="42">
        <v>2</v>
      </c>
      <c r="H28" s="64">
        <v>0.28999999999999998</v>
      </c>
      <c r="I28" s="42">
        <v>370</v>
      </c>
      <c r="J28" s="64">
        <v>0.68</v>
      </c>
      <c r="K28" s="42">
        <v>405</v>
      </c>
      <c r="L28" s="64">
        <v>0.57999999999999996</v>
      </c>
      <c r="M28" s="54" t="s">
        <v>203</v>
      </c>
      <c r="N28" s="60"/>
    </row>
    <row r="29" spans="1:14" ht="16.5" x14ac:dyDescent="0.3">
      <c r="A29" s="171" t="s">
        <v>38</v>
      </c>
      <c r="B29" s="169" t="s">
        <v>22</v>
      </c>
      <c r="C29" s="164">
        <v>676</v>
      </c>
      <c r="D29" s="42">
        <v>505</v>
      </c>
      <c r="E29" s="77">
        <f t="shared" si="0"/>
        <v>0.74704142011834318</v>
      </c>
      <c r="F29" s="42">
        <v>139</v>
      </c>
      <c r="G29" s="42">
        <v>111</v>
      </c>
      <c r="H29" s="64">
        <v>0.8</v>
      </c>
      <c r="I29" s="42">
        <v>283</v>
      </c>
      <c r="J29" s="64">
        <v>0.71</v>
      </c>
      <c r="K29" s="42">
        <v>935</v>
      </c>
      <c r="L29" s="64">
        <v>0.72</v>
      </c>
      <c r="M29" s="54" t="s">
        <v>173</v>
      </c>
      <c r="N29" s="60"/>
    </row>
    <row r="30" spans="1:14" ht="16.5" x14ac:dyDescent="0.3">
      <c r="A30" s="171" t="s">
        <v>38</v>
      </c>
      <c r="B30" s="169" t="s">
        <v>25</v>
      </c>
      <c r="C30" s="164">
        <v>269</v>
      </c>
      <c r="D30" s="42">
        <v>194</v>
      </c>
      <c r="E30" s="77">
        <f t="shared" si="0"/>
        <v>0.72118959107806691</v>
      </c>
      <c r="F30" s="42">
        <v>25</v>
      </c>
      <c r="G30" s="42">
        <v>14</v>
      </c>
      <c r="H30" s="64">
        <v>0.56000000000000005</v>
      </c>
      <c r="I30" s="42">
        <v>441</v>
      </c>
      <c r="J30" s="64">
        <v>0.66</v>
      </c>
      <c r="K30" s="42">
        <v>531</v>
      </c>
      <c r="L30" s="64">
        <v>0.71</v>
      </c>
      <c r="M30" s="54" t="s">
        <v>174</v>
      </c>
      <c r="N30" s="60"/>
    </row>
    <row r="31" spans="1:14" ht="16.5" x14ac:dyDescent="0.3">
      <c r="A31" s="171" t="s">
        <v>38</v>
      </c>
      <c r="B31" s="169" t="s">
        <v>215</v>
      </c>
      <c r="C31" s="164">
        <v>6</v>
      </c>
      <c r="D31" s="42">
        <v>4</v>
      </c>
      <c r="E31" s="77">
        <f t="shared" si="0"/>
        <v>0.66666666666666663</v>
      </c>
      <c r="F31" s="42">
        <v>0</v>
      </c>
      <c r="G31" s="42">
        <v>0</v>
      </c>
      <c r="H31" s="42">
        <v>0</v>
      </c>
      <c r="I31" s="42">
        <v>6</v>
      </c>
      <c r="J31" s="64">
        <v>0.67</v>
      </c>
      <c r="K31" s="42">
        <v>7</v>
      </c>
      <c r="L31" s="64">
        <v>0.71</v>
      </c>
      <c r="M31" s="54" t="s">
        <v>213</v>
      </c>
      <c r="N31" s="60"/>
    </row>
    <row r="32" spans="1:14" ht="16.5" x14ac:dyDescent="0.3">
      <c r="A32" s="171" t="s">
        <v>38</v>
      </c>
      <c r="B32" s="169" t="s">
        <v>28</v>
      </c>
      <c r="C32" s="164">
        <v>189</v>
      </c>
      <c r="D32" s="42">
        <v>145</v>
      </c>
      <c r="E32" s="77">
        <f t="shared" si="0"/>
        <v>0.76719576719576721</v>
      </c>
      <c r="F32" s="42">
        <v>13</v>
      </c>
      <c r="G32" s="42">
        <v>7</v>
      </c>
      <c r="H32" s="64">
        <v>0.54</v>
      </c>
      <c r="I32" s="42">
        <v>241</v>
      </c>
      <c r="J32" s="64">
        <v>0.7</v>
      </c>
      <c r="K32" s="42">
        <v>296</v>
      </c>
      <c r="L32" s="64">
        <v>0.68</v>
      </c>
      <c r="M32" s="54" t="s">
        <v>175</v>
      </c>
      <c r="N32" s="60"/>
    </row>
    <row r="33" spans="1:14" ht="16.5" x14ac:dyDescent="0.3">
      <c r="A33" s="171" t="s">
        <v>39</v>
      </c>
      <c r="B33" s="170" t="s">
        <v>70</v>
      </c>
      <c r="C33" s="164">
        <v>71</v>
      </c>
      <c r="D33" s="42">
        <v>55</v>
      </c>
      <c r="E33" s="77">
        <f t="shared" si="0"/>
        <v>0.77464788732394363</v>
      </c>
      <c r="F33" s="42">
        <v>10</v>
      </c>
      <c r="G33" s="42">
        <v>5</v>
      </c>
      <c r="H33" s="64">
        <v>0.5</v>
      </c>
      <c r="I33" s="42">
        <v>129</v>
      </c>
      <c r="J33" s="64">
        <v>0.74</v>
      </c>
      <c r="K33" s="42">
        <v>170</v>
      </c>
      <c r="L33" s="64">
        <v>0.62</v>
      </c>
      <c r="M33" s="1" t="s">
        <v>201</v>
      </c>
    </row>
    <row r="34" spans="1:14" ht="16.5" x14ac:dyDescent="0.3">
      <c r="A34" s="168" t="s">
        <v>39</v>
      </c>
      <c r="B34" s="170" t="s">
        <v>206</v>
      </c>
      <c r="C34" s="164">
        <v>39</v>
      </c>
      <c r="D34" s="42">
        <v>24</v>
      </c>
      <c r="E34" s="77">
        <f t="shared" si="0"/>
        <v>0.61538461538461542</v>
      </c>
      <c r="F34" s="42">
        <v>6</v>
      </c>
      <c r="G34" s="42">
        <v>3</v>
      </c>
      <c r="H34" s="64">
        <v>0.5</v>
      </c>
      <c r="I34" s="42">
        <v>128</v>
      </c>
      <c r="J34" s="64">
        <v>0.52</v>
      </c>
      <c r="K34" s="42">
        <v>156</v>
      </c>
      <c r="L34" s="64">
        <v>0.35</v>
      </c>
      <c r="M34" s="1" t="s">
        <v>208</v>
      </c>
      <c r="N34" s="60"/>
    </row>
    <row r="35" spans="1:14" ht="16.5" x14ac:dyDescent="0.3">
      <c r="A35" s="168" t="s">
        <v>39</v>
      </c>
      <c r="B35" s="170" t="s">
        <v>8</v>
      </c>
      <c r="C35" s="164">
        <v>181</v>
      </c>
      <c r="D35" s="42">
        <v>125</v>
      </c>
      <c r="E35" s="77">
        <f t="shared" si="0"/>
        <v>0.69060773480662985</v>
      </c>
      <c r="F35" s="42">
        <v>43</v>
      </c>
      <c r="G35" s="42">
        <v>19</v>
      </c>
      <c r="H35" s="64">
        <v>0.44</v>
      </c>
      <c r="I35" s="42">
        <v>327</v>
      </c>
      <c r="J35" s="64">
        <v>0.71</v>
      </c>
      <c r="K35" s="42">
        <v>342</v>
      </c>
      <c r="L35" s="64">
        <v>0.74</v>
      </c>
      <c r="M35" s="1" t="s">
        <v>177</v>
      </c>
      <c r="N35" s="60"/>
    </row>
    <row r="36" spans="1:14" ht="16.5" x14ac:dyDescent="0.3">
      <c r="A36" s="168" t="s">
        <v>39</v>
      </c>
      <c r="B36" s="169" t="s">
        <v>9</v>
      </c>
      <c r="C36" s="164">
        <v>152</v>
      </c>
      <c r="D36" s="42">
        <v>99</v>
      </c>
      <c r="E36" s="77">
        <f t="shared" si="0"/>
        <v>0.65131578947368418</v>
      </c>
      <c r="F36" s="42">
        <v>33</v>
      </c>
      <c r="G36" s="42">
        <v>12</v>
      </c>
      <c r="H36" s="64">
        <v>0.36</v>
      </c>
      <c r="I36" s="42">
        <v>281</v>
      </c>
      <c r="J36" s="64">
        <v>0.69</v>
      </c>
      <c r="K36" s="42">
        <v>289</v>
      </c>
      <c r="L36" s="64">
        <v>0.78</v>
      </c>
      <c r="M36" s="54" t="s">
        <v>178</v>
      </c>
      <c r="N36" s="60"/>
    </row>
    <row r="37" spans="1:14" ht="16.5" x14ac:dyDescent="0.3">
      <c r="A37" s="168" t="s">
        <v>39</v>
      </c>
      <c r="B37" s="170" t="s">
        <v>10</v>
      </c>
      <c r="C37" s="164">
        <v>342</v>
      </c>
      <c r="D37" s="42">
        <v>275</v>
      </c>
      <c r="E37" s="77">
        <f t="shared" si="0"/>
        <v>0.80409356725146197</v>
      </c>
      <c r="F37" s="42">
        <v>56</v>
      </c>
      <c r="G37" s="42">
        <v>36</v>
      </c>
      <c r="H37" s="64">
        <v>0.64</v>
      </c>
      <c r="I37" s="42">
        <v>168</v>
      </c>
      <c r="J37" s="64">
        <v>0.7</v>
      </c>
      <c r="K37" s="42">
        <v>519</v>
      </c>
      <c r="L37" s="64">
        <v>0.77</v>
      </c>
      <c r="M37" s="1" t="s">
        <v>179</v>
      </c>
      <c r="N37" s="60"/>
    </row>
    <row r="38" spans="1:14" ht="16.5" x14ac:dyDescent="0.3">
      <c r="A38" s="168" t="s">
        <v>39</v>
      </c>
      <c r="B38" s="170" t="s">
        <v>68</v>
      </c>
      <c r="C38" s="164">
        <v>47</v>
      </c>
      <c r="D38" s="42">
        <v>25</v>
      </c>
      <c r="E38" s="77">
        <f t="shared" si="0"/>
        <v>0.53191489361702127</v>
      </c>
      <c r="F38" s="42">
        <v>3</v>
      </c>
      <c r="G38" s="42">
        <v>1</v>
      </c>
      <c r="H38" s="64">
        <v>0.33</v>
      </c>
      <c r="I38" s="42">
        <v>54</v>
      </c>
      <c r="J38" s="64">
        <v>0.56000000000000005</v>
      </c>
      <c r="K38" s="42">
        <v>79</v>
      </c>
      <c r="L38" s="64">
        <v>0.41</v>
      </c>
      <c r="M38" s="1" t="s">
        <v>180</v>
      </c>
      <c r="N38" s="60"/>
    </row>
    <row r="39" spans="1:14" ht="16.5" x14ac:dyDescent="0.3">
      <c r="A39" s="168" t="s">
        <v>39</v>
      </c>
      <c r="B39" s="170" t="s">
        <v>13</v>
      </c>
      <c r="C39" s="164">
        <v>193</v>
      </c>
      <c r="D39" s="42">
        <v>148</v>
      </c>
      <c r="E39" s="77">
        <f t="shared" si="0"/>
        <v>0.76683937823834192</v>
      </c>
      <c r="F39" s="42">
        <v>19</v>
      </c>
      <c r="G39" s="42">
        <v>12</v>
      </c>
      <c r="H39" s="64">
        <v>0.63</v>
      </c>
      <c r="I39" s="42">
        <v>415</v>
      </c>
      <c r="J39" s="64">
        <v>0.71</v>
      </c>
      <c r="K39" s="42">
        <v>439</v>
      </c>
      <c r="L39" s="64">
        <v>0.69</v>
      </c>
      <c r="M39" s="1" t="s">
        <v>181</v>
      </c>
      <c r="N39" s="60"/>
    </row>
    <row r="40" spans="1:14" ht="16.5" x14ac:dyDescent="0.3">
      <c r="A40" s="168" t="s">
        <v>39</v>
      </c>
      <c r="B40" s="170" t="s">
        <v>16</v>
      </c>
      <c r="C40" s="164">
        <v>499</v>
      </c>
      <c r="D40" s="42">
        <v>296</v>
      </c>
      <c r="E40" s="77">
        <f t="shared" si="0"/>
        <v>0.59318637274549102</v>
      </c>
      <c r="F40" s="42">
        <v>132</v>
      </c>
      <c r="G40" s="42">
        <v>85</v>
      </c>
      <c r="H40" s="64">
        <v>0.64</v>
      </c>
      <c r="I40" s="42">
        <v>317</v>
      </c>
      <c r="J40" s="64">
        <v>0.7</v>
      </c>
      <c r="K40" s="42">
        <v>887</v>
      </c>
      <c r="L40" s="64">
        <v>0.72</v>
      </c>
      <c r="M40" s="1" t="s">
        <v>182</v>
      </c>
      <c r="N40" s="60"/>
    </row>
    <row r="41" spans="1:14" ht="16.5" x14ac:dyDescent="0.3">
      <c r="A41" s="168" t="s">
        <v>39</v>
      </c>
      <c r="B41" s="170" t="s">
        <v>18</v>
      </c>
      <c r="C41" s="164">
        <v>187</v>
      </c>
      <c r="D41" s="42">
        <v>120</v>
      </c>
      <c r="E41" s="77">
        <f t="shared" si="0"/>
        <v>0.64171122994652408</v>
      </c>
      <c r="F41" s="42">
        <v>24</v>
      </c>
      <c r="G41" s="42">
        <v>14</v>
      </c>
      <c r="H41" s="64">
        <v>0.57999999999999996</v>
      </c>
      <c r="I41" s="42">
        <v>413</v>
      </c>
      <c r="J41" s="64">
        <v>0.65</v>
      </c>
      <c r="K41" s="42">
        <v>501</v>
      </c>
      <c r="L41" s="64">
        <v>0.69</v>
      </c>
      <c r="M41" s="51" t="s">
        <v>183</v>
      </c>
      <c r="N41" s="60"/>
    </row>
    <row r="42" spans="1:14" ht="16.5" x14ac:dyDescent="0.3">
      <c r="A42" s="168" t="s">
        <v>39</v>
      </c>
      <c r="B42" s="170" t="s">
        <v>148</v>
      </c>
      <c r="C42" s="164">
        <v>162</v>
      </c>
      <c r="D42" s="42">
        <v>112</v>
      </c>
      <c r="E42" s="77">
        <f t="shared" si="0"/>
        <v>0.69135802469135799</v>
      </c>
      <c r="F42" s="42">
        <v>31</v>
      </c>
      <c r="G42" s="42">
        <v>16</v>
      </c>
      <c r="H42" s="64">
        <v>0.52</v>
      </c>
      <c r="I42" s="42">
        <v>103</v>
      </c>
      <c r="J42" s="64">
        <v>0.56000000000000005</v>
      </c>
      <c r="K42" s="42">
        <v>309</v>
      </c>
      <c r="L42" s="64">
        <v>0.42</v>
      </c>
      <c r="M42" s="1" t="s">
        <v>184</v>
      </c>
      <c r="N42" s="60"/>
    </row>
    <row r="43" spans="1:14" ht="16.5" x14ac:dyDescent="0.3">
      <c r="A43" s="168" t="s">
        <v>39</v>
      </c>
      <c r="B43" s="170" t="s">
        <v>21</v>
      </c>
      <c r="C43" s="164">
        <v>179</v>
      </c>
      <c r="D43" s="42">
        <v>131</v>
      </c>
      <c r="E43" s="77">
        <f t="shared" si="0"/>
        <v>0.73184357541899436</v>
      </c>
      <c r="F43" s="42">
        <v>15</v>
      </c>
      <c r="G43" s="42">
        <v>5</v>
      </c>
      <c r="H43" s="64">
        <v>0.33</v>
      </c>
      <c r="I43" s="42">
        <v>387</v>
      </c>
      <c r="J43" s="64">
        <v>0.73</v>
      </c>
      <c r="K43" s="42">
        <v>437</v>
      </c>
      <c r="L43" s="64">
        <v>0.71</v>
      </c>
      <c r="M43" s="1" t="s">
        <v>202</v>
      </c>
      <c r="N43" s="60"/>
    </row>
    <row r="44" spans="1:14" ht="16.5" x14ac:dyDescent="0.3">
      <c r="A44" s="168" t="s">
        <v>39</v>
      </c>
      <c r="B44" s="170" t="s">
        <v>26</v>
      </c>
      <c r="C44" s="164">
        <v>395</v>
      </c>
      <c r="D44" s="42">
        <v>232</v>
      </c>
      <c r="E44" s="77">
        <f t="shared" si="0"/>
        <v>0.58734177215189876</v>
      </c>
      <c r="F44" s="42">
        <v>68</v>
      </c>
      <c r="G44" s="42">
        <v>43</v>
      </c>
      <c r="H44" s="64">
        <v>0.63</v>
      </c>
      <c r="I44" s="42">
        <v>334</v>
      </c>
      <c r="J44" s="64">
        <v>0.72</v>
      </c>
      <c r="K44" s="42">
        <v>727</v>
      </c>
      <c r="L44" s="64">
        <v>0.74</v>
      </c>
      <c r="M44" s="1" t="s">
        <v>186</v>
      </c>
      <c r="N44" s="60"/>
    </row>
    <row r="45" spans="1:14" ht="16.5" x14ac:dyDescent="0.3">
      <c r="A45" s="168" t="s">
        <v>39</v>
      </c>
      <c r="B45" s="170" t="s">
        <v>69</v>
      </c>
      <c r="C45" s="164">
        <v>124</v>
      </c>
      <c r="D45" s="42">
        <v>100</v>
      </c>
      <c r="E45" s="77">
        <f t="shared" si="0"/>
        <v>0.80645161290322576</v>
      </c>
      <c r="F45" s="42">
        <v>13</v>
      </c>
      <c r="G45" s="42">
        <v>8</v>
      </c>
      <c r="H45" s="64">
        <v>0.62</v>
      </c>
      <c r="I45" s="42">
        <v>235</v>
      </c>
      <c r="J45" s="64">
        <v>0.64</v>
      </c>
      <c r="K45" s="42">
        <v>264</v>
      </c>
      <c r="L45" s="64">
        <v>0.6</v>
      </c>
      <c r="M45" s="1" t="s">
        <v>187</v>
      </c>
      <c r="N45" s="60"/>
    </row>
    <row r="46" spans="1:14" ht="17.25" thickBot="1" x14ac:dyDescent="0.35">
      <c r="A46" s="172" t="s">
        <v>39</v>
      </c>
      <c r="B46" s="173" t="s">
        <v>29</v>
      </c>
      <c r="C46" s="165">
        <v>405</v>
      </c>
      <c r="D46" s="74">
        <v>280</v>
      </c>
      <c r="E46" s="75">
        <f t="shared" si="0"/>
        <v>0.69135802469135799</v>
      </c>
      <c r="F46" s="74">
        <v>107</v>
      </c>
      <c r="G46" s="74">
        <v>76</v>
      </c>
      <c r="H46" s="75">
        <v>0.71</v>
      </c>
      <c r="I46" s="74">
        <v>222</v>
      </c>
      <c r="J46" s="75">
        <v>0.64</v>
      </c>
      <c r="K46" s="74">
        <v>708</v>
      </c>
      <c r="L46" s="75">
        <v>0.71</v>
      </c>
      <c r="M46" s="89" t="s">
        <v>188</v>
      </c>
      <c r="N46" s="60"/>
    </row>
    <row r="47" spans="1:14" ht="17.25" thickBot="1" x14ac:dyDescent="0.35">
      <c r="A47" s="1"/>
      <c r="B47" s="95" t="s">
        <v>32</v>
      </c>
      <c r="C47" s="55">
        <f>SUM(C3:C46)</f>
        <v>10988</v>
      </c>
      <c r="D47" s="56">
        <f>SUM(D3:D46)</f>
        <v>7756</v>
      </c>
      <c r="E47" s="91">
        <f t="shared" si="0"/>
        <v>0.70586093920640702</v>
      </c>
      <c r="F47" s="57">
        <f>SUM(F3:F46)</f>
        <v>1748</v>
      </c>
      <c r="G47" s="58">
        <f>SUM(G3:G46)</f>
        <v>1119</v>
      </c>
      <c r="H47" s="65">
        <f>G47/F47</f>
        <v>0.64016018306636158</v>
      </c>
      <c r="I47" s="66">
        <f>SUM(I3:I46)</f>
        <v>11844</v>
      </c>
      <c r="J47" s="67">
        <f>AVERAGE(J3:J46)</f>
        <v>0.67386363636363622</v>
      </c>
      <c r="K47" s="66">
        <f>SUM(K3:K46)</f>
        <v>19328</v>
      </c>
      <c r="L47" s="68">
        <f>AVERAGE(L3:L46)</f>
        <v>0.65409090909090917</v>
      </c>
      <c r="M47" s="51"/>
    </row>
  </sheetData>
  <sortState ref="B34:M46">
    <sortCondition ref="B33"/>
  </sortState>
  <mergeCells count="4">
    <mergeCell ref="C1:E1"/>
    <mergeCell ref="F1:H1"/>
    <mergeCell ref="I1:J1"/>
    <mergeCell ref="K1:L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C000"/>
  </sheetPr>
  <dimension ref="A1:J52"/>
  <sheetViews>
    <sheetView workbookViewId="0">
      <selection activeCell="J3" sqref="J3:J46"/>
    </sheetView>
  </sheetViews>
  <sheetFormatPr defaultColWidth="9" defaultRowHeight="12.75" x14ac:dyDescent="0.2"/>
  <cols>
    <col min="2" max="2" width="22" bestFit="1" customWidth="1"/>
  </cols>
  <sheetData>
    <row r="1" spans="1:10" ht="17.25" thickBot="1" x14ac:dyDescent="0.35">
      <c r="B1" s="24"/>
      <c r="C1" s="180" t="s">
        <v>61</v>
      </c>
      <c r="D1" s="181"/>
      <c r="E1" s="181"/>
      <c r="F1" s="181"/>
      <c r="G1" s="181"/>
      <c r="H1" s="181"/>
      <c r="I1" s="181"/>
    </row>
    <row r="2" spans="1:10" ht="66.75" thickBot="1" x14ac:dyDescent="0.35">
      <c r="A2" t="s">
        <v>211</v>
      </c>
      <c r="B2" s="25" t="s">
        <v>1</v>
      </c>
      <c r="C2" s="27" t="s">
        <v>2</v>
      </c>
      <c r="D2" s="26" t="s">
        <v>133</v>
      </c>
      <c r="E2" s="30" t="s">
        <v>51</v>
      </c>
      <c r="F2" s="28" t="s">
        <v>136</v>
      </c>
      <c r="G2" s="30" t="s">
        <v>137</v>
      </c>
      <c r="H2" s="26" t="s">
        <v>140</v>
      </c>
      <c r="I2" s="30" t="s">
        <v>210</v>
      </c>
    </row>
    <row r="3" spans="1:10" ht="16.5" x14ac:dyDescent="0.3">
      <c r="A3" s="1" t="s">
        <v>36</v>
      </c>
      <c r="B3" s="93" t="s">
        <v>4</v>
      </c>
      <c r="C3" s="76">
        <v>53</v>
      </c>
      <c r="D3" s="76">
        <v>30</v>
      </c>
      <c r="E3" s="77">
        <v>0.59</v>
      </c>
      <c r="F3" s="77">
        <v>0.91</v>
      </c>
      <c r="G3" s="77">
        <v>8.9999999999999969E-2</v>
      </c>
      <c r="H3" s="77">
        <v>0.69</v>
      </c>
      <c r="I3" s="97">
        <v>0.74</v>
      </c>
      <c r="J3" s="1" t="s">
        <v>195</v>
      </c>
    </row>
    <row r="4" spans="1:10" ht="16.5" x14ac:dyDescent="0.3">
      <c r="A4" s="54" t="s">
        <v>36</v>
      </c>
      <c r="B4" s="98" t="s">
        <v>12</v>
      </c>
      <c r="C4" s="42">
        <v>119</v>
      </c>
      <c r="D4" s="42">
        <v>64</v>
      </c>
      <c r="E4" s="64">
        <v>0.59</v>
      </c>
      <c r="F4" s="64">
        <v>0.84</v>
      </c>
      <c r="G4" s="64">
        <v>0.16000000000000003</v>
      </c>
      <c r="H4" s="99">
        <v>0.67</v>
      </c>
      <c r="I4" s="100">
        <v>0.61</v>
      </c>
      <c r="J4" s="54" t="s">
        <v>152</v>
      </c>
    </row>
    <row r="5" spans="1:10" ht="16.5" x14ac:dyDescent="0.3">
      <c r="A5" s="1" t="s">
        <v>36</v>
      </c>
      <c r="B5" s="88" t="s">
        <v>17</v>
      </c>
      <c r="C5" s="42">
        <v>53</v>
      </c>
      <c r="D5" s="42">
        <v>26</v>
      </c>
      <c r="E5" s="64">
        <v>0.51</v>
      </c>
      <c r="F5" s="64">
        <v>0.77</v>
      </c>
      <c r="G5" s="64">
        <v>0.22999999999999998</v>
      </c>
      <c r="H5" s="64">
        <v>0.71</v>
      </c>
      <c r="I5" s="101">
        <v>0.78</v>
      </c>
      <c r="J5" s="1" t="s">
        <v>153</v>
      </c>
    </row>
    <row r="6" spans="1:10" ht="16.5" x14ac:dyDescent="0.3">
      <c r="A6" s="1" t="s">
        <v>36</v>
      </c>
      <c r="B6" s="88" t="s">
        <v>20</v>
      </c>
      <c r="C6" s="42">
        <v>129</v>
      </c>
      <c r="D6" s="42">
        <v>91</v>
      </c>
      <c r="E6" s="64">
        <v>0.76</v>
      </c>
      <c r="F6" s="64">
        <v>0.84</v>
      </c>
      <c r="G6" s="64">
        <v>0.16000000000000003</v>
      </c>
      <c r="H6" s="64">
        <v>0.8</v>
      </c>
      <c r="I6" s="101">
        <v>0.74</v>
      </c>
      <c r="J6" s="1" t="s">
        <v>154</v>
      </c>
    </row>
    <row r="7" spans="1:10" ht="16.5" x14ac:dyDescent="0.3">
      <c r="A7" s="1" t="s">
        <v>36</v>
      </c>
      <c r="B7" s="88" t="s">
        <v>24</v>
      </c>
      <c r="C7" s="42">
        <v>65</v>
      </c>
      <c r="D7" s="42">
        <v>36</v>
      </c>
      <c r="E7" s="64">
        <v>0.55000000000000004</v>
      </c>
      <c r="F7" s="64">
        <v>0.82</v>
      </c>
      <c r="G7" s="64">
        <v>0.18000000000000005</v>
      </c>
      <c r="H7" s="64">
        <v>0.72</v>
      </c>
      <c r="I7" s="101">
        <v>0.75</v>
      </c>
      <c r="J7" s="1" t="s">
        <v>155</v>
      </c>
    </row>
    <row r="8" spans="1:10" ht="16.5" x14ac:dyDescent="0.3">
      <c r="A8" s="1" t="s">
        <v>36</v>
      </c>
      <c r="B8" s="88" t="s">
        <v>189</v>
      </c>
      <c r="C8" s="42">
        <v>52</v>
      </c>
      <c r="D8" s="42">
        <v>22</v>
      </c>
      <c r="E8" s="64">
        <v>0.43</v>
      </c>
      <c r="F8" s="64">
        <v>0.77</v>
      </c>
      <c r="G8" s="64">
        <v>0.22999999999999998</v>
      </c>
      <c r="H8" s="64">
        <v>0.53</v>
      </c>
      <c r="I8" s="101">
        <v>0.65</v>
      </c>
      <c r="J8" s="1" t="s">
        <v>190</v>
      </c>
    </row>
    <row r="9" spans="1:10" ht="16.5" x14ac:dyDescent="0.3">
      <c r="A9" s="1" t="s">
        <v>36</v>
      </c>
      <c r="B9" s="88" t="s">
        <v>46</v>
      </c>
      <c r="C9" s="42">
        <v>99</v>
      </c>
      <c r="D9" s="42">
        <v>57</v>
      </c>
      <c r="E9" s="64">
        <v>0.59</v>
      </c>
      <c r="F9" s="64">
        <v>0.83</v>
      </c>
      <c r="G9" s="64">
        <v>0.17000000000000004</v>
      </c>
      <c r="H9" s="64">
        <v>0.67</v>
      </c>
      <c r="I9" s="101">
        <v>0.68</v>
      </c>
      <c r="J9" s="1" t="s">
        <v>156</v>
      </c>
    </row>
    <row r="10" spans="1:10" ht="16.5" x14ac:dyDescent="0.3">
      <c r="A10" s="1" t="s">
        <v>36</v>
      </c>
      <c r="B10" s="88" t="s">
        <v>31</v>
      </c>
      <c r="C10" s="42">
        <v>140</v>
      </c>
      <c r="D10" s="42">
        <v>86</v>
      </c>
      <c r="E10" s="64">
        <v>0.65</v>
      </c>
      <c r="F10" s="64">
        <v>0.89</v>
      </c>
      <c r="G10" s="64">
        <v>0.10999999999999999</v>
      </c>
      <c r="H10" s="64">
        <v>0.71</v>
      </c>
      <c r="I10" s="101">
        <v>0.74</v>
      </c>
      <c r="J10" s="51" t="s">
        <v>157</v>
      </c>
    </row>
    <row r="11" spans="1:10" ht="16.5" x14ac:dyDescent="0.3">
      <c r="A11" s="54" t="s">
        <v>37</v>
      </c>
      <c r="B11" s="98" t="s">
        <v>7</v>
      </c>
      <c r="C11" s="42">
        <v>41</v>
      </c>
      <c r="D11" s="42">
        <v>21</v>
      </c>
      <c r="E11" s="64">
        <v>0.55000000000000004</v>
      </c>
      <c r="F11" s="64">
        <v>0.85</v>
      </c>
      <c r="G11" s="64">
        <v>0.15000000000000002</v>
      </c>
      <c r="H11" s="99">
        <v>0.63</v>
      </c>
      <c r="I11" s="100">
        <v>0.7</v>
      </c>
      <c r="J11" s="54" t="s">
        <v>196</v>
      </c>
    </row>
    <row r="12" spans="1:10" ht="16.5" x14ac:dyDescent="0.3">
      <c r="A12" s="54" t="s">
        <v>37</v>
      </c>
      <c r="B12" s="98" t="s">
        <v>193</v>
      </c>
      <c r="C12" s="42">
        <v>14</v>
      </c>
      <c r="D12" s="42">
        <v>6</v>
      </c>
      <c r="E12" s="64">
        <v>0.43</v>
      </c>
      <c r="F12" s="64">
        <v>0.71</v>
      </c>
      <c r="G12" s="64">
        <v>0.29000000000000004</v>
      </c>
      <c r="H12" s="99">
        <v>0.46</v>
      </c>
      <c r="I12" s="100">
        <v>0.92</v>
      </c>
      <c r="J12" s="54" t="s">
        <v>194</v>
      </c>
    </row>
    <row r="13" spans="1:10" ht="16.5" x14ac:dyDescent="0.3">
      <c r="A13" s="54" t="s">
        <v>37</v>
      </c>
      <c r="B13" s="98" t="s">
        <v>11</v>
      </c>
      <c r="C13" s="42">
        <v>93</v>
      </c>
      <c r="D13" s="42">
        <v>48</v>
      </c>
      <c r="E13" s="64">
        <v>0.56000000000000005</v>
      </c>
      <c r="F13" s="64">
        <v>0.83</v>
      </c>
      <c r="G13" s="64">
        <v>0.17000000000000004</v>
      </c>
      <c r="H13" s="99">
        <v>0.74</v>
      </c>
      <c r="I13" s="100">
        <v>0.75</v>
      </c>
      <c r="J13" s="54" t="s">
        <v>159</v>
      </c>
    </row>
    <row r="14" spans="1:10" ht="16.5" x14ac:dyDescent="0.3">
      <c r="A14" s="54" t="s">
        <v>37</v>
      </c>
      <c r="B14" s="98" t="s">
        <v>71</v>
      </c>
      <c r="C14" s="42">
        <v>39</v>
      </c>
      <c r="D14" s="42">
        <v>20</v>
      </c>
      <c r="E14" s="64">
        <v>0.51</v>
      </c>
      <c r="F14" s="64">
        <v>0.74</v>
      </c>
      <c r="G14" s="64">
        <v>0.26</v>
      </c>
      <c r="H14" s="99">
        <v>0.63</v>
      </c>
      <c r="I14" s="100">
        <v>0.7</v>
      </c>
      <c r="J14" s="54" t="s">
        <v>160</v>
      </c>
    </row>
    <row r="15" spans="1:10" ht="16.5" x14ac:dyDescent="0.3">
      <c r="A15" s="54" t="s">
        <v>37</v>
      </c>
      <c r="B15" s="98" t="s">
        <v>19</v>
      </c>
      <c r="C15" s="42">
        <v>124</v>
      </c>
      <c r="D15" s="42">
        <v>68</v>
      </c>
      <c r="E15" s="64">
        <v>0.59</v>
      </c>
      <c r="F15" s="64">
        <v>0.83</v>
      </c>
      <c r="G15" s="64">
        <v>0.17000000000000004</v>
      </c>
      <c r="H15" s="99">
        <v>0.75</v>
      </c>
      <c r="I15" s="100">
        <v>0.75</v>
      </c>
      <c r="J15" s="54" t="s">
        <v>161</v>
      </c>
    </row>
    <row r="16" spans="1:10" ht="16.5" x14ac:dyDescent="0.3">
      <c r="A16" s="54" t="s">
        <v>37</v>
      </c>
      <c r="B16" s="98" t="s">
        <v>23</v>
      </c>
      <c r="C16" s="42">
        <v>42</v>
      </c>
      <c r="D16" s="42">
        <v>23</v>
      </c>
      <c r="E16" s="64">
        <v>0.56000000000000005</v>
      </c>
      <c r="F16" s="64">
        <v>0.9</v>
      </c>
      <c r="G16" s="64">
        <v>9.9999999999999978E-2</v>
      </c>
      <c r="H16" s="99">
        <v>0.63</v>
      </c>
      <c r="I16" s="100">
        <v>0.78</v>
      </c>
      <c r="J16" s="33" t="s">
        <v>162</v>
      </c>
    </row>
    <row r="17" spans="1:10" ht="16.5" x14ac:dyDescent="0.3">
      <c r="A17" s="54" t="s">
        <v>37</v>
      </c>
      <c r="B17" s="98" t="s">
        <v>150</v>
      </c>
      <c r="C17" s="42">
        <v>17</v>
      </c>
      <c r="D17" s="42">
        <v>7</v>
      </c>
      <c r="E17" s="64">
        <v>0.41</v>
      </c>
      <c r="F17" s="64">
        <v>0.82</v>
      </c>
      <c r="G17" s="64">
        <v>0.18000000000000005</v>
      </c>
      <c r="H17" s="99">
        <v>0.69</v>
      </c>
      <c r="I17" s="100">
        <v>0.73</v>
      </c>
      <c r="J17" s="54" t="s">
        <v>163</v>
      </c>
    </row>
    <row r="18" spans="1:10" ht="16.5" x14ac:dyDescent="0.3">
      <c r="A18" s="54" t="s">
        <v>37</v>
      </c>
      <c r="B18" s="98" t="s">
        <v>55</v>
      </c>
      <c r="C18" s="42">
        <v>92</v>
      </c>
      <c r="D18" s="42">
        <v>56</v>
      </c>
      <c r="E18" s="64">
        <v>0.64</v>
      </c>
      <c r="F18" s="64">
        <v>0.84</v>
      </c>
      <c r="G18" s="64">
        <v>0.16000000000000003</v>
      </c>
      <c r="H18" s="99">
        <v>0.81</v>
      </c>
      <c r="I18" s="100">
        <v>0.71</v>
      </c>
      <c r="J18" s="54" t="s">
        <v>197</v>
      </c>
    </row>
    <row r="19" spans="1:10" ht="16.5" x14ac:dyDescent="0.3">
      <c r="A19" s="54" t="s">
        <v>37</v>
      </c>
      <c r="B19" s="98" t="s">
        <v>27</v>
      </c>
      <c r="C19" s="42">
        <v>118</v>
      </c>
      <c r="D19" s="42">
        <v>68</v>
      </c>
      <c r="E19" s="64">
        <v>0.61</v>
      </c>
      <c r="F19" s="64">
        <v>0.84</v>
      </c>
      <c r="G19" s="64">
        <v>0.16000000000000003</v>
      </c>
      <c r="H19" s="99">
        <v>0.78</v>
      </c>
      <c r="I19" s="100">
        <v>0.7</v>
      </c>
      <c r="J19" s="54" t="s">
        <v>198</v>
      </c>
    </row>
    <row r="20" spans="1:10" ht="16.5" x14ac:dyDescent="0.3">
      <c r="A20" s="54" t="s">
        <v>37</v>
      </c>
      <c r="B20" s="98" t="s">
        <v>30</v>
      </c>
      <c r="C20" s="42">
        <v>44</v>
      </c>
      <c r="D20" s="42">
        <v>29</v>
      </c>
      <c r="E20" s="64">
        <v>0.66</v>
      </c>
      <c r="F20" s="64">
        <v>0.82</v>
      </c>
      <c r="G20" s="64">
        <v>0.18000000000000005</v>
      </c>
      <c r="H20" s="99">
        <v>0.7</v>
      </c>
      <c r="I20" s="100">
        <v>0.73</v>
      </c>
      <c r="J20" s="33" t="s">
        <v>199</v>
      </c>
    </row>
    <row r="21" spans="1:10" ht="16.5" x14ac:dyDescent="0.3">
      <c r="A21" s="54" t="s">
        <v>38</v>
      </c>
      <c r="B21" s="98" t="s">
        <v>5</v>
      </c>
      <c r="C21" s="42">
        <v>75</v>
      </c>
      <c r="D21" s="42">
        <v>28</v>
      </c>
      <c r="E21" s="64">
        <v>0.38</v>
      </c>
      <c r="F21" s="64">
        <v>0.81</v>
      </c>
      <c r="G21" s="64">
        <v>0.18999999999999995</v>
      </c>
      <c r="H21" s="99">
        <v>0.54</v>
      </c>
      <c r="I21" s="100">
        <v>0.76</v>
      </c>
      <c r="J21" s="54" t="s">
        <v>200</v>
      </c>
    </row>
    <row r="22" spans="1:10" ht="16.5" x14ac:dyDescent="0.3">
      <c r="A22" s="54" t="s">
        <v>38</v>
      </c>
      <c r="B22" s="98" t="s">
        <v>56</v>
      </c>
      <c r="C22" s="42">
        <v>74</v>
      </c>
      <c r="D22" s="42">
        <v>54</v>
      </c>
      <c r="E22" s="64">
        <v>0.73</v>
      </c>
      <c r="F22" s="64">
        <v>0.82</v>
      </c>
      <c r="G22" s="64">
        <v>0.18000000000000005</v>
      </c>
      <c r="H22" s="99">
        <v>0.66</v>
      </c>
      <c r="I22" s="100">
        <v>0.76</v>
      </c>
      <c r="J22" s="54" t="s">
        <v>168</v>
      </c>
    </row>
    <row r="23" spans="1:10" ht="16.5" x14ac:dyDescent="0.3">
      <c r="A23" s="54" t="s">
        <v>38</v>
      </c>
      <c r="B23" s="98" t="s">
        <v>6</v>
      </c>
      <c r="C23" s="42">
        <v>160</v>
      </c>
      <c r="D23" s="42">
        <v>116</v>
      </c>
      <c r="E23" s="64">
        <v>0.79</v>
      </c>
      <c r="F23" s="64">
        <v>0.91</v>
      </c>
      <c r="G23" s="64">
        <v>8.9999999999999969E-2</v>
      </c>
      <c r="H23" s="99">
        <v>0.77</v>
      </c>
      <c r="I23" s="100">
        <v>0.76</v>
      </c>
      <c r="J23" s="54" t="s">
        <v>169</v>
      </c>
    </row>
    <row r="24" spans="1:10" ht="16.5" x14ac:dyDescent="0.3">
      <c r="A24" s="54" t="s">
        <v>38</v>
      </c>
      <c r="B24" s="98" t="s">
        <v>214</v>
      </c>
      <c r="C24" s="42">
        <v>13</v>
      </c>
      <c r="D24" s="42">
        <v>4</v>
      </c>
      <c r="E24" s="64">
        <v>0.33</v>
      </c>
      <c r="F24" s="64">
        <v>0.62</v>
      </c>
      <c r="G24" s="64">
        <v>0.38</v>
      </c>
      <c r="H24" s="99">
        <v>0.3</v>
      </c>
      <c r="I24" s="100">
        <v>0.75</v>
      </c>
      <c r="J24" s="54" t="s">
        <v>212</v>
      </c>
    </row>
    <row r="25" spans="1:10" ht="16.5" x14ac:dyDescent="0.3">
      <c r="A25" s="54" t="s">
        <v>38</v>
      </c>
      <c r="B25" s="98" t="s">
        <v>14</v>
      </c>
      <c r="C25" s="42">
        <v>120</v>
      </c>
      <c r="D25" s="42">
        <v>74</v>
      </c>
      <c r="E25" s="64">
        <v>0.66</v>
      </c>
      <c r="F25" s="64">
        <v>0.82</v>
      </c>
      <c r="G25" s="64">
        <v>0.18000000000000005</v>
      </c>
      <c r="H25" s="99">
        <v>0.81</v>
      </c>
      <c r="I25" s="100">
        <v>0.81</v>
      </c>
      <c r="J25" s="54" t="s">
        <v>171</v>
      </c>
    </row>
    <row r="26" spans="1:10" ht="16.5" x14ac:dyDescent="0.3">
      <c r="A26" s="54" t="s">
        <v>38</v>
      </c>
      <c r="B26" s="98" t="s">
        <v>15</v>
      </c>
      <c r="C26" s="42">
        <v>248</v>
      </c>
      <c r="D26" s="42">
        <v>142</v>
      </c>
      <c r="E26" s="64">
        <v>0.65</v>
      </c>
      <c r="F26" s="64">
        <v>0.85</v>
      </c>
      <c r="G26" s="64">
        <v>0.15000000000000002</v>
      </c>
      <c r="H26" s="99">
        <v>0.77</v>
      </c>
      <c r="I26" s="100">
        <v>0.88</v>
      </c>
      <c r="J26" s="54" t="s">
        <v>172</v>
      </c>
    </row>
    <row r="27" spans="1:10" ht="16.5" x14ac:dyDescent="0.3">
      <c r="A27" s="54" t="s">
        <v>38</v>
      </c>
      <c r="B27" s="98" t="s">
        <v>204</v>
      </c>
      <c r="C27" s="42">
        <v>45</v>
      </c>
      <c r="D27" s="42">
        <v>20</v>
      </c>
      <c r="E27" s="64">
        <v>0.44</v>
      </c>
      <c r="F27" s="64">
        <v>0.82</v>
      </c>
      <c r="G27" s="64">
        <v>0.18000000000000005</v>
      </c>
      <c r="H27" s="99">
        <v>0.65</v>
      </c>
      <c r="I27" s="100">
        <v>0.77</v>
      </c>
      <c r="J27" s="54" t="s">
        <v>209</v>
      </c>
    </row>
    <row r="28" spans="1:10" ht="16.5" x14ac:dyDescent="0.3">
      <c r="A28" s="54" t="s">
        <v>38</v>
      </c>
      <c r="B28" s="98" t="s">
        <v>191</v>
      </c>
      <c r="C28" s="42">
        <v>61</v>
      </c>
      <c r="D28" s="42">
        <v>27</v>
      </c>
      <c r="E28" s="64">
        <v>0.46</v>
      </c>
      <c r="F28" s="64">
        <v>0.77</v>
      </c>
      <c r="G28" s="64">
        <v>0.22999999999999998</v>
      </c>
      <c r="H28" s="99">
        <v>0.71</v>
      </c>
      <c r="I28" s="100">
        <v>0.8</v>
      </c>
      <c r="J28" s="54" t="s">
        <v>203</v>
      </c>
    </row>
    <row r="29" spans="1:10" ht="16.5" x14ac:dyDescent="0.3">
      <c r="A29" s="54" t="s">
        <v>38</v>
      </c>
      <c r="B29" s="98" t="s">
        <v>22</v>
      </c>
      <c r="C29" s="42">
        <v>260</v>
      </c>
      <c r="D29" s="42">
        <v>171</v>
      </c>
      <c r="E29" s="64">
        <v>0.72</v>
      </c>
      <c r="F29" s="64">
        <v>0.83</v>
      </c>
      <c r="G29" s="64">
        <v>0.17000000000000004</v>
      </c>
      <c r="H29" s="99">
        <v>0.77</v>
      </c>
      <c r="I29" s="100">
        <v>0.79</v>
      </c>
      <c r="J29" s="54" t="s">
        <v>173</v>
      </c>
    </row>
    <row r="30" spans="1:10" ht="16.5" x14ac:dyDescent="0.3">
      <c r="A30" s="54" t="s">
        <v>38</v>
      </c>
      <c r="B30" s="98" t="s">
        <v>25</v>
      </c>
      <c r="C30" s="42">
        <v>76</v>
      </c>
      <c r="D30" s="42">
        <v>40</v>
      </c>
      <c r="E30" s="64">
        <v>0.54</v>
      </c>
      <c r="F30" s="64">
        <v>0.75</v>
      </c>
      <c r="G30" s="64">
        <v>0.25</v>
      </c>
      <c r="H30" s="99">
        <v>0.61</v>
      </c>
      <c r="I30" s="100">
        <v>0.75</v>
      </c>
      <c r="J30" s="54" t="s">
        <v>174</v>
      </c>
    </row>
    <row r="31" spans="1:10" ht="16.5" x14ac:dyDescent="0.3">
      <c r="A31" s="54" t="s">
        <v>38</v>
      </c>
      <c r="B31" s="98" t="s">
        <v>215</v>
      </c>
      <c r="C31" s="42">
        <v>3</v>
      </c>
      <c r="D31" s="42">
        <v>2</v>
      </c>
      <c r="E31" s="64">
        <v>0.67</v>
      </c>
      <c r="F31" s="64">
        <v>1</v>
      </c>
      <c r="G31" s="64">
        <v>0</v>
      </c>
      <c r="H31" s="99">
        <v>1</v>
      </c>
      <c r="I31" s="100">
        <v>0</v>
      </c>
      <c r="J31" s="54" t="s">
        <v>213</v>
      </c>
    </row>
    <row r="32" spans="1:10" ht="16.5" x14ac:dyDescent="0.3">
      <c r="A32" s="54" t="s">
        <v>38</v>
      </c>
      <c r="B32" s="98" t="s">
        <v>28</v>
      </c>
      <c r="C32" s="42">
        <v>45</v>
      </c>
      <c r="D32" s="42">
        <v>25</v>
      </c>
      <c r="E32" s="64">
        <v>0.56999999999999995</v>
      </c>
      <c r="F32" s="64">
        <v>0.87</v>
      </c>
      <c r="G32" s="64">
        <v>0.13</v>
      </c>
      <c r="H32" s="99">
        <v>0.68</v>
      </c>
      <c r="I32" s="100">
        <v>0.83</v>
      </c>
      <c r="J32" s="54" t="s">
        <v>175</v>
      </c>
    </row>
    <row r="33" spans="1:10" ht="16.5" x14ac:dyDescent="0.3">
      <c r="A33" s="1" t="s">
        <v>39</v>
      </c>
      <c r="B33" s="88" t="s">
        <v>70</v>
      </c>
      <c r="C33" s="42">
        <v>26</v>
      </c>
      <c r="D33" s="42">
        <v>18</v>
      </c>
      <c r="E33" s="64">
        <v>0.69</v>
      </c>
      <c r="F33" s="64">
        <v>0.81</v>
      </c>
      <c r="G33" s="64">
        <v>0.18999999999999995</v>
      </c>
      <c r="H33" s="64">
        <v>0.73</v>
      </c>
      <c r="I33" s="101">
        <v>0.92</v>
      </c>
      <c r="J33" s="1" t="s">
        <v>201</v>
      </c>
    </row>
    <row r="34" spans="1:10" ht="16.5" x14ac:dyDescent="0.3">
      <c r="A34" s="1" t="s">
        <v>39</v>
      </c>
      <c r="B34" s="88" t="s">
        <v>206</v>
      </c>
      <c r="C34" s="42">
        <v>14</v>
      </c>
      <c r="D34" s="42">
        <v>5</v>
      </c>
      <c r="E34" s="64">
        <v>0.36</v>
      </c>
      <c r="F34" s="64">
        <v>0.56999999999999995</v>
      </c>
      <c r="G34" s="64">
        <v>0.43000000000000005</v>
      </c>
      <c r="H34" s="64">
        <v>0.4</v>
      </c>
      <c r="I34" s="101">
        <v>0.64</v>
      </c>
      <c r="J34" s="1" t="s">
        <v>208</v>
      </c>
    </row>
    <row r="35" spans="1:10" ht="16.5" x14ac:dyDescent="0.3">
      <c r="A35" s="1" t="s">
        <v>39</v>
      </c>
      <c r="B35" s="88" t="s">
        <v>8</v>
      </c>
      <c r="C35" s="42">
        <v>58</v>
      </c>
      <c r="D35" s="42">
        <v>25</v>
      </c>
      <c r="E35" s="64">
        <v>0.43</v>
      </c>
      <c r="F35" s="64">
        <v>0.78</v>
      </c>
      <c r="G35" s="64">
        <v>0.21999999999999997</v>
      </c>
      <c r="H35" s="64">
        <v>0.72</v>
      </c>
      <c r="I35" s="101">
        <v>0.68</v>
      </c>
      <c r="J35" s="1" t="s">
        <v>177</v>
      </c>
    </row>
    <row r="36" spans="1:10" ht="16.5" x14ac:dyDescent="0.3">
      <c r="A36" s="54" t="s">
        <v>39</v>
      </c>
      <c r="B36" s="98" t="s">
        <v>9</v>
      </c>
      <c r="C36" s="42">
        <v>40</v>
      </c>
      <c r="D36" s="42">
        <v>26</v>
      </c>
      <c r="E36" s="64">
        <v>0.65</v>
      </c>
      <c r="F36" s="64">
        <v>0.78</v>
      </c>
      <c r="G36" s="64">
        <v>0.21999999999999997</v>
      </c>
      <c r="H36" s="99">
        <v>0.72</v>
      </c>
      <c r="I36" s="100">
        <v>0.66</v>
      </c>
      <c r="J36" s="54" t="s">
        <v>178</v>
      </c>
    </row>
    <row r="37" spans="1:10" ht="16.5" x14ac:dyDescent="0.3">
      <c r="A37" s="1" t="s">
        <v>39</v>
      </c>
      <c r="B37" s="88" t="s">
        <v>10</v>
      </c>
      <c r="C37" s="42">
        <v>106</v>
      </c>
      <c r="D37" s="42">
        <v>69</v>
      </c>
      <c r="E37" s="64">
        <v>0.71</v>
      </c>
      <c r="F37" s="64">
        <v>0.84</v>
      </c>
      <c r="G37" s="64">
        <v>0.16000000000000003</v>
      </c>
      <c r="H37" s="64">
        <v>0.77</v>
      </c>
      <c r="I37" s="101">
        <v>0.82</v>
      </c>
      <c r="J37" s="1" t="s">
        <v>179</v>
      </c>
    </row>
    <row r="38" spans="1:10" ht="16.5" x14ac:dyDescent="0.3">
      <c r="A38" s="1" t="s">
        <v>39</v>
      </c>
      <c r="B38" s="88" t="s">
        <v>68</v>
      </c>
      <c r="C38" s="42">
        <v>24</v>
      </c>
      <c r="D38" s="42">
        <v>11</v>
      </c>
      <c r="E38" s="64">
        <v>0.46</v>
      </c>
      <c r="F38" s="64">
        <v>0.67</v>
      </c>
      <c r="G38" s="64">
        <v>0.32999999999999996</v>
      </c>
      <c r="H38" s="64">
        <v>0.71</v>
      </c>
      <c r="I38" s="101">
        <v>0.65</v>
      </c>
      <c r="J38" s="1" t="s">
        <v>180</v>
      </c>
    </row>
    <row r="39" spans="1:10" ht="16.5" x14ac:dyDescent="0.3">
      <c r="A39" s="1" t="s">
        <v>39</v>
      </c>
      <c r="B39" s="88" t="s">
        <v>13</v>
      </c>
      <c r="C39" s="42">
        <v>67</v>
      </c>
      <c r="D39" s="42">
        <v>40</v>
      </c>
      <c r="E39" s="64">
        <v>0.61</v>
      </c>
      <c r="F39" s="64">
        <v>0.85</v>
      </c>
      <c r="G39" s="64">
        <v>0.15000000000000002</v>
      </c>
      <c r="H39" s="64">
        <v>0.68</v>
      </c>
      <c r="I39" s="101">
        <v>0.83</v>
      </c>
      <c r="J39" s="1" t="s">
        <v>181</v>
      </c>
    </row>
    <row r="40" spans="1:10" ht="16.5" x14ac:dyDescent="0.3">
      <c r="A40" s="1" t="s">
        <v>39</v>
      </c>
      <c r="B40" s="88" t="s">
        <v>16</v>
      </c>
      <c r="C40" s="42">
        <v>188</v>
      </c>
      <c r="D40" s="42">
        <v>100</v>
      </c>
      <c r="E40" s="64">
        <v>0.56000000000000005</v>
      </c>
      <c r="F40" s="64">
        <v>0.77</v>
      </c>
      <c r="G40" s="64">
        <v>0.22999999999999998</v>
      </c>
      <c r="H40" s="64">
        <v>0.63</v>
      </c>
      <c r="I40" s="101">
        <v>0.67</v>
      </c>
      <c r="J40" s="1" t="s">
        <v>182</v>
      </c>
    </row>
    <row r="41" spans="1:10" ht="16.5" x14ac:dyDescent="0.3">
      <c r="A41" s="1" t="s">
        <v>39</v>
      </c>
      <c r="B41" s="88" t="s">
        <v>18</v>
      </c>
      <c r="C41" s="42">
        <v>62</v>
      </c>
      <c r="D41" s="42">
        <v>35</v>
      </c>
      <c r="E41" s="64">
        <v>0.57999999999999996</v>
      </c>
      <c r="F41" s="64">
        <v>0.85</v>
      </c>
      <c r="G41" s="64">
        <v>0.15000000000000002</v>
      </c>
      <c r="H41" s="64">
        <v>0.72</v>
      </c>
      <c r="I41" s="101">
        <v>0.66</v>
      </c>
      <c r="J41" s="51" t="s">
        <v>183</v>
      </c>
    </row>
    <row r="42" spans="1:10" ht="16.5" x14ac:dyDescent="0.3">
      <c r="A42" s="1" t="s">
        <v>39</v>
      </c>
      <c r="B42" s="88" t="s">
        <v>148</v>
      </c>
      <c r="C42" s="42">
        <v>58</v>
      </c>
      <c r="D42" s="42">
        <v>24</v>
      </c>
      <c r="E42" s="64">
        <v>0.42</v>
      </c>
      <c r="F42" s="64">
        <v>0.79</v>
      </c>
      <c r="G42" s="64">
        <v>0.20999999999999996</v>
      </c>
      <c r="H42" s="64">
        <v>0.7</v>
      </c>
      <c r="I42" s="101">
        <v>0.74</v>
      </c>
      <c r="J42" s="1" t="s">
        <v>184</v>
      </c>
    </row>
    <row r="43" spans="1:10" ht="16.5" x14ac:dyDescent="0.3">
      <c r="A43" s="1" t="s">
        <v>39</v>
      </c>
      <c r="B43" s="88" t="s">
        <v>21</v>
      </c>
      <c r="C43" s="42">
        <v>53</v>
      </c>
      <c r="D43" s="42">
        <v>24</v>
      </c>
      <c r="E43" s="64">
        <v>0.47</v>
      </c>
      <c r="F43" s="64">
        <v>0.92</v>
      </c>
      <c r="G43" s="64">
        <v>7.999999999999996E-2</v>
      </c>
      <c r="H43" s="64">
        <v>0.74</v>
      </c>
      <c r="I43" s="101">
        <v>0.8</v>
      </c>
      <c r="J43" s="1" t="s">
        <v>202</v>
      </c>
    </row>
    <row r="44" spans="1:10" ht="16.5" x14ac:dyDescent="0.3">
      <c r="A44" s="1" t="s">
        <v>39</v>
      </c>
      <c r="B44" s="88" t="s">
        <v>26</v>
      </c>
      <c r="C44" s="42">
        <v>141</v>
      </c>
      <c r="D44" s="42">
        <v>73</v>
      </c>
      <c r="E44" s="64">
        <v>0.57999999999999996</v>
      </c>
      <c r="F44" s="64">
        <v>0.85</v>
      </c>
      <c r="G44" s="64">
        <v>0.15000000000000002</v>
      </c>
      <c r="H44" s="64">
        <v>0.81</v>
      </c>
      <c r="I44" s="101">
        <v>0.65</v>
      </c>
      <c r="J44" s="1" t="s">
        <v>186</v>
      </c>
    </row>
    <row r="45" spans="1:10" ht="16.5" x14ac:dyDescent="0.3">
      <c r="A45" s="1" t="s">
        <v>39</v>
      </c>
      <c r="B45" s="88" t="s">
        <v>69</v>
      </c>
      <c r="C45" s="42">
        <v>48</v>
      </c>
      <c r="D45" s="42">
        <v>27</v>
      </c>
      <c r="E45" s="64">
        <v>0.56999999999999995</v>
      </c>
      <c r="F45" s="64">
        <v>0.79</v>
      </c>
      <c r="G45" s="64">
        <v>0.20999999999999996</v>
      </c>
      <c r="H45" s="64">
        <v>0.72</v>
      </c>
      <c r="I45" s="101">
        <v>0.83</v>
      </c>
      <c r="J45" s="1" t="s">
        <v>187</v>
      </c>
    </row>
    <row r="46" spans="1:10" ht="17.25" thickBot="1" x14ac:dyDescent="0.35">
      <c r="A46" s="1" t="s">
        <v>39</v>
      </c>
      <c r="B46" s="102" t="s">
        <v>29</v>
      </c>
      <c r="C46" s="74">
        <v>162</v>
      </c>
      <c r="D46" s="74">
        <v>90</v>
      </c>
      <c r="E46" s="75">
        <v>0.6</v>
      </c>
      <c r="F46" s="75">
        <v>0.83</v>
      </c>
      <c r="G46" s="75">
        <v>0.17000000000000004</v>
      </c>
      <c r="H46" s="75">
        <v>0.71</v>
      </c>
      <c r="I46" s="103">
        <v>0.84</v>
      </c>
      <c r="J46" s="89" t="s">
        <v>188</v>
      </c>
    </row>
    <row r="47" spans="1:10" ht="16.5" x14ac:dyDescent="0.3">
      <c r="A47" s="1"/>
      <c r="B47" s="1"/>
      <c r="C47" s="53">
        <f>SUM(C3:C46)</f>
        <v>3561</v>
      </c>
      <c r="D47" s="53">
        <f>SUM(D3:D46)</f>
        <v>2028</v>
      </c>
      <c r="E47" s="52">
        <f>AVERAGE(E3:E46)</f>
        <v>0.5640909090909092</v>
      </c>
      <c r="F47" s="52">
        <f>AVERAGE(F3:F46)</f>
        <v>0.81409090909090931</v>
      </c>
      <c r="G47" s="52">
        <f>AVERAGE(G3:G46)</f>
        <v>0.18590909090909094</v>
      </c>
      <c r="H47" s="52">
        <f>AVERAGE(H3:H46)</f>
        <v>0.68977272727272709</v>
      </c>
      <c r="I47" s="52">
        <f>AVERAGE(I3:I46)</f>
        <v>0.73204545454545444</v>
      </c>
      <c r="J47" s="51"/>
    </row>
    <row r="49" spans="1:2" ht="16.5" x14ac:dyDescent="0.3">
      <c r="A49" s="1" t="s">
        <v>134</v>
      </c>
      <c r="B49" s="4"/>
    </row>
    <row r="50" spans="1:2" ht="16.5" x14ac:dyDescent="0.3">
      <c r="A50" s="1" t="s">
        <v>135</v>
      </c>
      <c r="B50" s="4"/>
    </row>
    <row r="51" spans="1:2" ht="16.5" x14ac:dyDescent="0.3">
      <c r="A51" s="1" t="s">
        <v>138</v>
      </c>
      <c r="B51" s="4"/>
    </row>
    <row r="52" spans="1:2" ht="16.5" x14ac:dyDescent="0.3">
      <c r="A52" s="1" t="s">
        <v>139</v>
      </c>
      <c r="B52" s="4"/>
    </row>
  </sheetData>
  <autoFilter ref="A2:J46">
    <sortState ref="A3:J47">
      <sortCondition ref="A2:A46"/>
    </sortState>
  </autoFilter>
  <sortState ref="B4:J10">
    <sortCondition ref="B3"/>
  </sortState>
  <mergeCells count="1">
    <mergeCell ref="C1:I1"/>
  </mergeCells>
  <pageMargins left="0.7" right="0.7" top="0.75" bottom="0.75" header="0.3" footer="0.3"/>
  <pageSetup orientation="portrait" horizontalDpi="3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C000"/>
  </sheetPr>
  <dimension ref="A1:CQ53"/>
  <sheetViews>
    <sheetView zoomScaleNormal="100" workbookViewId="0">
      <selection activeCell="L3" sqref="L3:L45"/>
    </sheetView>
  </sheetViews>
  <sheetFormatPr defaultRowHeight="17.25" x14ac:dyDescent="0.3"/>
  <cols>
    <col min="1" max="1" width="6.5703125" style="1" bestFit="1" customWidth="1"/>
    <col min="2" max="2" width="24.140625" style="11" customWidth="1"/>
    <col min="3" max="3" width="16.5703125" style="13" bestFit="1" customWidth="1"/>
    <col min="4" max="4" width="18.5703125" style="16" bestFit="1" customWidth="1"/>
    <col min="5" max="5" width="18.7109375" style="16" bestFit="1" customWidth="1"/>
    <col min="6" max="6" width="10.42578125" style="15" customWidth="1"/>
    <col min="7" max="7" width="8.7109375" style="19" customWidth="1"/>
    <col min="8" max="10" width="10.42578125" style="5" customWidth="1"/>
    <col min="11" max="11" width="11.85546875" style="1" customWidth="1"/>
    <col min="12" max="12" width="9.140625" style="1"/>
    <col min="13" max="16384" width="9.140625" style="5"/>
  </cols>
  <sheetData>
    <row r="1" spans="1:13" x14ac:dyDescent="0.3">
      <c r="B1" s="20"/>
      <c r="C1" s="182" t="s">
        <v>33</v>
      </c>
      <c r="D1" s="183"/>
      <c r="E1" s="184"/>
      <c r="F1" s="182" t="s">
        <v>57</v>
      </c>
      <c r="G1" s="183"/>
      <c r="H1" s="184"/>
      <c r="I1" s="183" t="s">
        <v>58</v>
      </c>
      <c r="J1" s="184"/>
    </row>
    <row r="2" spans="1:13" ht="35.25" customHeight="1" thickBot="1" x14ac:dyDescent="0.35">
      <c r="A2" s="2" t="s">
        <v>54</v>
      </c>
      <c r="B2" s="21" t="s">
        <v>1</v>
      </c>
      <c r="C2" s="17" t="s">
        <v>34</v>
      </c>
      <c r="D2" s="22" t="s">
        <v>59</v>
      </c>
      <c r="E2" s="23" t="s">
        <v>60</v>
      </c>
      <c r="F2" s="17" t="s">
        <v>35</v>
      </c>
      <c r="G2" s="18" t="s">
        <v>47</v>
      </c>
      <c r="H2" s="34" t="s">
        <v>48</v>
      </c>
      <c r="I2" s="18" t="s">
        <v>47</v>
      </c>
      <c r="J2" s="34" t="s">
        <v>48</v>
      </c>
      <c r="K2" s="2"/>
      <c r="L2" s="2"/>
    </row>
    <row r="3" spans="1:13" x14ac:dyDescent="0.3">
      <c r="A3" s="1" t="s">
        <v>36</v>
      </c>
      <c r="B3" s="6" t="s">
        <v>4</v>
      </c>
      <c r="C3" s="72"/>
      <c r="D3" s="73"/>
      <c r="E3" s="73"/>
      <c r="F3" s="42">
        <v>2447</v>
      </c>
      <c r="G3" s="69">
        <v>12</v>
      </c>
      <c r="H3" s="70">
        <f t="shared" ref="H3:H45" si="0">G3/F3*1000</f>
        <v>4.9039640375970572</v>
      </c>
      <c r="I3" s="69">
        <v>10</v>
      </c>
      <c r="J3" s="71">
        <f t="shared" ref="J3:J45" si="1">I3/F3*1000</f>
        <v>4.0866366979975481</v>
      </c>
      <c r="K3" s="50" t="s">
        <v>151</v>
      </c>
      <c r="M3"/>
    </row>
    <row r="4" spans="1:13" x14ac:dyDescent="0.3">
      <c r="A4" s="1" t="s">
        <v>36</v>
      </c>
      <c r="B4" s="6" t="s">
        <v>12</v>
      </c>
      <c r="C4" s="72"/>
      <c r="D4" s="73"/>
      <c r="E4" s="73"/>
      <c r="F4" s="42">
        <v>2711</v>
      </c>
      <c r="G4" s="42">
        <v>15</v>
      </c>
      <c r="H4" s="59">
        <f t="shared" si="0"/>
        <v>5.533013648100332</v>
      </c>
      <c r="I4" s="42">
        <v>15</v>
      </c>
      <c r="J4" s="59">
        <f t="shared" si="1"/>
        <v>5.533013648100332</v>
      </c>
      <c r="K4" t="s">
        <v>152</v>
      </c>
      <c r="M4"/>
    </row>
    <row r="5" spans="1:13" x14ac:dyDescent="0.3">
      <c r="A5" s="1" t="s">
        <v>36</v>
      </c>
      <c r="B5" s="7" t="s">
        <v>17</v>
      </c>
      <c r="C5" s="72"/>
      <c r="D5" s="73"/>
      <c r="E5" s="73"/>
      <c r="F5" s="42">
        <v>2935</v>
      </c>
      <c r="G5" s="42">
        <v>5</v>
      </c>
      <c r="H5" s="59">
        <f t="shared" si="0"/>
        <v>1.7035775127768313</v>
      </c>
      <c r="I5" s="42">
        <v>10</v>
      </c>
      <c r="J5" s="59">
        <f t="shared" si="1"/>
        <v>3.4071550255536627</v>
      </c>
      <c r="K5" t="s">
        <v>153</v>
      </c>
      <c r="M5"/>
    </row>
    <row r="6" spans="1:13" x14ac:dyDescent="0.3">
      <c r="A6" s="1" t="s">
        <v>36</v>
      </c>
      <c r="B6" s="7" t="s">
        <v>20</v>
      </c>
      <c r="C6" s="72"/>
      <c r="D6" s="73"/>
      <c r="E6" s="73"/>
      <c r="F6" s="42">
        <v>2830</v>
      </c>
      <c r="G6" s="42">
        <v>18</v>
      </c>
      <c r="H6" s="59">
        <f t="shared" si="0"/>
        <v>6.3604240282685511</v>
      </c>
      <c r="I6" s="42">
        <v>27</v>
      </c>
      <c r="J6" s="59">
        <f t="shared" si="1"/>
        <v>9.5406360424028271</v>
      </c>
      <c r="K6" t="s">
        <v>154</v>
      </c>
      <c r="M6"/>
    </row>
    <row r="7" spans="1:13" x14ac:dyDescent="0.3">
      <c r="A7" s="1" t="s">
        <v>36</v>
      </c>
      <c r="B7" s="7" t="s">
        <v>24</v>
      </c>
      <c r="C7" s="72"/>
      <c r="D7" s="73"/>
      <c r="E7" s="73"/>
      <c r="F7" s="42">
        <v>2581</v>
      </c>
      <c r="G7" s="42">
        <v>7</v>
      </c>
      <c r="H7" s="59">
        <f t="shared" si="0"/>
        <v>2.7121270825261523</v>
      </c>
      <c r="I7" s="42">
        <v>23</v>
      </c>
      <c r="J7" s="59">
        <f t="shared" si="1"/>
        <v>8.9112746997287875</v>
      </c>
      <c r="K7" t="s">
        <v>155</v>
      </c>
      <c r="M7"/>
    </row>
    <row r="8" spans="1:13" x14ac:dyDescent="0.3">
      <c r="A8" s="1" t="s">
        <v>36</v>
      </c>
      <c r="B8" s="3" t="s">
        <v>189</v>
      </c>
      <c r="C8" s="72"/>
      <c r="D8" s="73"/>
      <c r="E8" s="73"/>
      <c r="F8" s="42">
        <v>2440</v>
      </c>
      <c r="G8" s="42">
        <v>10</v>
      </c>
      <c r="H8" s="59">
        <f t="shared" si="0"/>
        <v>4.0983606557377055</v>
      </c>
      <c r="I8" s="42">
        <v>24</v>
      </c>
      <c r="J8" s="59">
        <f t="shared" si="1"/>
        <v>9.8360655737704921</v>
      </c>
      <c r="K8" s="50" t="s">
        <v>190</v>
      </c>
      <c r="M8"/>
    </row>
    <row r="9" spans="1:13" x14ac:dyDescent="0.3">
      <c r="A9" s="1" t="s">
        <v>36</v>
      </c>
      <c r="B9" s="7" t="s">
        <v>46</v>
      </c>
      <c r="C9" s="72"/>
      <c r="D9" s="73"/>
      <c r="E9" s="73"/>
      <c r="F9" s="42">
        <v>3284</v>
      </c>
      <c r="G9" s="42">
        <v>3</v>
      </c>
      <c r="H9" s="59">
        <f t="shared" si="0"/>
        <v>0.91352009744214369</v>
      </c>
      <c r="I9" s="42">
        <v>23</v>
      </c>
      <c r="J9" s="59">
        <f t="shared" si="1"/>
        <v>7.0036540803897687</v>
      </c>
      <c r="K9" t="s">
        <v>156</v>
      </c>
      <c r="M9"/>
    </row>
    <row r="10" spans="1:13" x14ac:dyDescent="0.3">
      <c r="A10" s="1" t="s">
        <v>36</v>
      </c>
      <c r="B10" s="7" t="s">
        <v>31</v>
      </c>
      <c r="C10" s="72"/>
      <c r="D10" s="73"/>
      <c r="E10" s="73"/>
      <c r="F10" s="42">
        <v>2842</v>
      </c>
      <c r="G10" s="42">
        <v>10</v>
      </c>
      <c r="H10" s="59">
        <f t="shared" si="0"/>
        <v>3.5186488388458832</v>
      </c>
      <c r="I10" s="42">
        <v>9</v>
      </c>
      <c r="J10" s="59">
        <f t="shared" si="1"/>
        <v>3.1667839549612946</v>
      </c>
      <c r="K10" t="s">
        <v>157</v>
      </c>
      <c r="M10"/>
    </row>
    <row r="11" spans="1:13" x14ac:dyDescent="0.3">
      <c r="A11" s="1" t="s">
        <v>37</v>
      </c>
      <c r="B11" s="7" t="s">
        <v>7</v>
      </c>
      <c r="C11" s="72"/>
      <c r="D11" s="73"/>
      <c r="E11" s="73"/>
      <c r="F11" s="42">
        <v>2138</v>
      </c>
      <c r="G11" s="42">
        <v>4</v>
      </c>
      <c r="H11" s="59">
        <f t="shared" si="0"/>
        <v>1.8709073900841908</v>
      </c>
      <c r="I11" s="42">
        <v>6</v>
      </c>
      <c r="J11" s="59">
        <f t="shared" si="1"/>
        <v>2.8063610851262859</v>
      </c>
      <c r="K11" t="s">
        <v>158</v>
      </c>
      <c r="M11"/>
    </row>
    <row r="12" spans="1:13" x14ac:dyDescent="0.3">
      <c r="A12" s="1" t="s">
        <v>37</v>
      </c>
      <c r="B12" s="7" t="s">
        <v>193</v>
      </c>
      <c r="C12" s="72"/>
      <c r="D12" s="73"/>
      <c r="E12" s="73"/>
      <c r="F12" s="42">
        <v>1751</v>
      </c>
      <c r="G12" s="42">
        <v>31</v>
      </c>
      <c r="H12" s="59">
        <f t="shared" si="0"/>
        <v>17.704169046259281</v>
      </c>
      <c r="I12" s="42">
        <v>22</v>
      </c>
      <c r="J12" s="59">
        <f t="shared" si="1"/>
        <v>12.564249000571102</v>
      </c>
      <c r="K12" s="50" t="s">
        <v>194</v>
      </c>
      <c r="M12"/>
    </row>
    <row r="13" spans="1:13" x14ac:dyDescent="0.3">
      <c r="A13" s="1" t="s">
        <v>37</v>
      </c>
      <c r="B13" s="7" t="s">
        <v>11</v>
      </c>
      <c r="C13" s="72"/>
      <c r="D13" s="73"/>
      <c r="E13" s="73"/>
      <c r="F13" s="42">
        <v>2993</v>
      </c>
      <c r="G13" s="42">
        <v>18</v>
      </c>
      <c r="H13" s="59">
        <f t="shared" si="0"/>
        <v>6.0140327430671565</v>
      </c>
      <c r="I13" s="42">
        <v>8</v>
      </c>
      <c r="J13" s="59">
        <f t="shared" si="1"/>
        <v>2.6729034413631809</v>
      </c>
      <c r="K13" t="s">
        <v>159</v>
      </c>
      <c r="M13"/>
    </row>
    <row r="14" spans="1:13" x14ac:dyDescent="0.3">
      <c r="A14" s="1" t="s">
        <v>37</v>
      </c>
      <c r="B14" s="7" t="s">
        <v>71</v>
      </c>
      <c r="C14" s="72"/>
      <c r="D14" s="73"/>
      <c r="E14" s="73"/>
      <c r="F14" s="42">
        <v>2298</v>
      </c>
      <c r="G14" s="42">
        <v>5</v>
      </c>
      <c r="H14" s="59">
        <f t="shared" si="0"/>
        <v>2.1758050478677111</v>
      </c>
      <c r="I14" s="42">
        <v>3</v>
      </c>
      <c r="J14" s="59">
        <f t="shared" si="1"/>
        <v>1.3054830287206267</v>
      </c>
      <c r="K14" t="s">
        <v>160</v>
      </c>
      <c r="M14"/>
    </row>
    <row r="15" spans="1:13" x14ac:dyDescent="0.3">
      <c r="A15" s="1" t="s">
        <v>37</v>
      </c>
      <c r="B15" s="7" t="s">
        <v>19</v>
      </c>
      <c r="C15" s="72"/>
      <c r="D15" s="73"/>
      <c r="E15" s="73"/>
      <c r="F15" s="42">
        <v>3447</v>
      </c>
      <c r="G15" s="42">
        <v>7</v>
      </c>
      <c r="H15" s="59">
        <f t="shared" si="0"/>
        <v>2.0307513780098638</v>
      </c>
      <c r="I15" s="42">
        <v>17</v>
      </c>
      <c r="J15" s="59">
        <f t="shared" si="1"/>
        <v>4.9318247751668114</v>
      </c>
      <c r="K15" t="s">
        <v>161</v>
      </c>
      <c r="M15"/>
    </row>
    <row r="16" spans="1:13" x14ac:dyDescent="0.3">
      <c r="A16" s="1" t="s">
        <v>37</v>
      </c>
      <c r="B16" s="7" t="s">
        <v>23</v>
      </c>
      <c r="C16" s="72"/>
      <c r="D16" s="73"/>
      <c r="E16" s="73"/>
      <c r="F16" s="42">
        <v>1721</v>
      </c>
      <c r="G16" s="42">
        <v>6</v>
      </c>
      <c r="H16" s="59">
        <f t="shared" si="0"/>
        <v>3.486345148169669</v>
      </c>
      <c r="I16" s="42">
        <v>5</v>
      </c>
      <c r="J16" s="59">
        <f t="shared" si="1"/>
        <v>2.9052876234747238</v>
      </c>
      <c r="K16" t="s">
        <v>162</v>
      </c>
      <c r="M16"/>
    </row>
    <row r="17" spans="1:13" x14ac:dyDescent="0.3">
      <c r="A17" s="1" t="s">
        <v>37</v>
      </c>
      <c r="B17" s="7" t="s">
        <v>150</v>
      </c>
      <c r="C17" s="72"/>
      <c r="D17" s="73"/>
      <c r="E17" s="73"/>
      <c r="F17" s="42">
        <v>2553</v>
      </c>
      <c r="G17" s="42">
        <v>6</v>
      </c>
      <c r="H17" s="59">
        <f t="shared" si="0"/>
        <v>2.3501762632197414</v>
      </c>
      <c r="I17" s="42">
        <v>6</v>
      </c>
      <c r="J17" s="59">
        <f t="shared" si="1"/>
        <v>2.3501762632197414</v>
      </c>
      <c r="K17" t="s">
        <v>163</v>
      </c>
      <c r="M17"/>
    </row>
    <row r="18" spans="1:13" x14ac:dyDescent="0.3">
      <c r="A18" s="1" t="s">
        <v>37</v>
      </c>
      <c r="B18" s="7" t="s">
        <v>55</v>
      </c>
      <c r="C18" s="72"/>
      <c r="D18" s="73"/>
      <c r="E18" s="73"/>
      <c r="F18" s="42">
        <v>3582</v>
      </c>
      <c r="G18" s="42">
        <v>25</v>
      </c>
      <c r="H18" s="59">
        <f t="shared" si="0"/>
        <v>6.9793411501954212</v>
      </c>
      <c r="I18" s="42">
        <v>7</v>
      </c>
      <c r="J18" s="59">
        <f t="shared" si="1"/>
        <v>1.9542155220547182</v>
      </c>
      <c r="K18" t="s">
        <v>164</v>
      </c>
      <c r="M18"/>
    </row>
    <row r="19" spans="1:13" x14ac:dyDescent="0.3">
      <c r="A19" s="1" t="s">
        <v>37</v>
      </c>
      <c r="B19" s="7" t="s">
        <v>27</v>
      </c>
      <c r="C19" s="72"/>
      <c r="D19" s="73"/>
      <c r="E19" s="73"/>
      <c r="F19" s="42">
        <v>3212</v>
      </c>
      <c r="G19" s="42">
        <v>8</v>
      </c>
      <c r="H19" s="59">
        <f t="shared" si="0"/>
        <v>2.4906600249066004</v>
      </c>
      <c r="I19" s="42">
        <v>8</v>
      </c>
      <c r="J19" s="59">
        <f t="shared" si="1"/>
        <v>2.4906600249066004</v>
      </c>
      <c r="K19" t="s">
        <v>165</v>
      </c>
      <c r="M19"/>
    </row>
    <row r="20" spans="1:13" x14ac:dyDescent="0.3">
      <c r="A20" s="1" t="s">
        <v>37</v>
      </c>
      <c r="B20" s="7" t="s">
        <v>30</v>
      </c>
      <c r="C20" s="72"/>
      <c r="D20" s="73"/>
      <c r="E20" s="73"/>
      <c r="F20" s="42">
        <v>2520</v>
      </c>
      <c r="G20" s="42">
        <v>8</v>
      </c>
      <c r="H20" s="59">
        <f t="shared" si="0"/>
        <v>3.1746031746031744</v>
      </c>
      <c r="I20" s="42">
        <v>8</v>
      </c>
      <c r="J20" s="59">
        <f t="shared" si="1"/>
        <v>3.1746031746031744</v>
      </c>
      <c r="K20" t="s">
        <v>166</v>
      </c>
      <c r="M20"/>
    </row>
    <row r="21" spans="1:13" x14ac:dyDescent="0.3">
      <c r="A21" s="1" t="s">
        <v>38</v>
      </c>
      <c r="B21" s="7" t="s">
        <v>5</v>
      </c>
      <c r="C21" s="72"/>
      <c r="D21" s="73"/>
      <c r="E21" s="73"/>
      <c r="F21" s="42">
        <v>2630</v>
      </c>
      <c r="G21" s="42">
        <v>12</v>
      </c>
      <c r="H21" s="59">
        <f t="shared" si="0"/>
        <v>4.5627376425855513</v>
      </c>
      <c r="I21" s="42">
        <v>15</v>
      </c>
      <c r="J21" s="59">
        <f t="shared" si="1"/>
        <v>5.7034220532319395</v>
      </c>
      <c r="K21" t="s">
        <v>167</v>
      </c>
      <c r="M21"/>
    </row>
    <row r="22" spans="1:13" x14ac:dyDescent="0.3">
      <c r="A22" s="1" t="s">
        <v>38</v>
      </c>
      <c r="B22" s="7" t="s">
        <v>56</v>
      </c>
      <c r="C22" s="72"/>
      <c r="D22" s="73"/>
      <c r="E22" s="73"/>
      <c r="F22" s="42">
        <v>3191</v>
      </c>
      <c r="G22" s="42">
        <v>5</v>
      </c>
      <c r="H22" s="59">
        <f t="shared" si="0"/>
        <v>1.5669069257286117</v>
      </c>
      <c r="I22" s="42">
        <v>6</v>
      </c>
      <c r="J22" s="59">
        <f t="shared" si="1"/>
        <v>1.880288310874334</v>
      </c>
      <c r="K22" t="s">
        <v>168</v>
      </c>
      <c r="M22"/>
    </row>
    <row r="23" spans="1:13" x14ac:dyDescent="0.3">
      <c r="A23" s="1" t="s">
        <v>38</v>
      </c>
      <c r="B23" s="7" t="s">
        <v>6</v>
      </c>
      <c r="C23" s="72"/>
      <c r="D23" s="73"/>
      <c r="E23" s="73"/>
      <c r="F23" s="42">
        <v>2995</v>
      </c>
      <c r="G23" s="42">
        <v>10</v>
      </c>
      <c r="H23" s="59">
        <f t="shared" si="0"/>
        <v>3.33889816360601</v>
      </c>
      <c r="I23" s="42">
        <v>12</v>
      </c>
      <c r="J23" s="59">
        <f t="shared" si="1"/>
        <v>4.006677796327212</v>
      </c>
      <c r="K23" t="s">
        <v>169</v>
      </c>
      <c r="M23"/>
    </row>
    <row r="24" spans="1:13" x14ac:dyDescent="0.3">
      <c r="A24" s="1" t="s">
        <v>38</v>
      </c>
      <c r="B24" s="7" t="s">
        <v>149</v>
      </c>
      <c r="C24" s="72"/>
      <c r="D24" s="73"/>
      <c r="E24" s="73"/>
      <c r="F24" s="42">
        <v>2104</v>
      </c>
      <c r="G24" s="42">
        <v>2</v>
      </c>
      <c r="H24" s="59">
        <f t="shared" si="0"/>
        <v>0.95057034220532322</v>
      </c>
      <c r="I24" s="42">
        <v>8</v>
      </c>
      <c r="J24" s="59">
        <f t="shared" si="1"/>
        <v>3.8022813688212929</v>
      </c>
      <c r="K24" t="s">
        <v>170</v>
      </c>
      <c r="M24"/>
    </row>
    <row r="25" spans="1:13" x14ac:dyDescent="0.3">
      <c r="A25" s="1" t="s">
        <v>38</v>
      </c>
      <c r="B25" s="7" t="s">
        <v>14</v>
      </c>
      <c r="C25" s="72"/>
      <c r="D25" s="73"/>
      <c r="E25" s="73"/>
      <c r="F25" s="42">
        <v>3738</v>
      </c>
      <c r="G25" s="42">
        <v>21</v>
      </c>
      <c r="H25" s="59">
        <f t="shared" si="0"/>
        <v>5.6179775280898872</v>
      </c>
      <c r="I25" s="42">
        <v>20</v>
      </c>
      <c r="J25" s="59">
        <f t="shared" si="1"/>
        <v>5.3504547886570357</v>
      </c>
      <c r="K25" t="s">
        <v>171</v>
      </c>
      <c r="M25"/>
    </row>
    <row r="26" spans="1:13" x14ac:dyDescent="0.3">
      <c r="A26" s="1" t="s">
        <v>38</v>
      </c>
      <c r="B26" s="7" t="s">
        <v>15</v>
      </c>
      <c r="C26" s="72"/>
      <c r="D26" s="73"/>
      <c r="E26" s="73"/>
      <c r="F26" s="42">
        <v>3535</v>
      </c>
      <c r="G26" s="42">
        <v>14</v>
      </c>
      <c r="H26" s="59">
        <f t="shared" si="0"/>
        <v>3.9603960396039604</v>
      </c>
      <c r="I26" s="42">
        <v>24</v>
      </c>
      <c r="J26" s="59">
        <f t="shared" si="1"/>
        <v>6.7892503536067892</v>
      </c>
      <c r="K26" t="s">
        <v>172</v>
      </c>
      <c r="M26"/>
    </row>
    <row r="27" spans="1:13" x14ac:dyDescent="0.3">
      <c r="A27" s="1" t="s">
        <v>38</v>
      </c>
      <c r="B27" s="3" t="s">
        <v>204</v>
      </c>
      <c r="C27" s="72"/>
      <c r="D27" s="73"/>
      <c r="E27" s="73"/>
      <c r="F27" s="42">
        <v>2257</v>
      </c>
      <c r="G27" s="42">
        <v>13</v>
      </c>
      <c r="H27" s="59">
        <f t="shared" si="0"/>
        <v>5.7598582188746121</v>
      </c>
      <c r="I27" s="42">
        <v>9</v>
      </c>
      <c r="J27" s="59">
        <f t="shared" si="1"/>
        <v>3.9875941515285778</v>
      </c>
      <c r="K27" s="50" t="s">
        <v>205</v>
      </c>
      <c r="M27"/>
    </row>
    <row r="28" spans="1:13" x14ac:dyDescent="0.3">
      <c r="A28" s="1" t="s">
        <v>38</v>
      </c>
      <c r="B28" s="3" t="s">
        <v>191</v>
      </c>
      <c r="C28" s="72"/>
      <c r="D28" s="73"/>
      <c r="E28" s="73"/>
      <c r="F28" s="42">
        <v>2036</v>
      </c>
      <c r="G28" s="42">
        <v>13</v>
      </c>
      <c r="H28" s="59">
        <f t="shared" si="0"/>
        <v>6.3850687622789781</v>
      </c>
      <c r="I28" s="42">
        <v>8</v>
      </c>
      <c r="J28" s="59">
        <f t="shared" si="1"/>
        <v>3.9292730844793708</v>
      </c>
      <c r="K28" s="50" t="s">
        <v>192</v>
      </c>
      <c r="M28"/>
    </row>
    <row r="29" spans="1:13" x14ac:dyDescent="0.3">
      <c r="A29" s="1" t="s">
        <v>38</v>
      </c>
      <c r="B29" s="7" t="s">
        <v>22</v>
      </c>
      <c r="C29" s="72"/>
      <c r="D29" s="73"/>
      <c r="E29" s="73"/>
      <c r="F29" s="42">
        <v>3670</v>
      </c>
      <c r="G29" s="42">
        <v>21</v>
      </c>
      <c r="H29" s="59">
        <f t="shared" si="0"/>
        <v>5.7220708446866491</v>
      </c>
      <c r="I29" s="42">
        <v>28</v>
      </c>
      <c r="J29" s="59">
        <f t="shared" si="1"/>
        <v>7.6294277929155312</v>
      </c>
      <c r="K29" t="s">
        <v>173</v>
      </c>
      <c r="M29"/>
    </row>
    <row r="30" spans="1:13" x14ac:dyDescent="0.3">
      <c r="A30" s="1" t="s">
        <v>38</v>
      </c>
      <c r="B30" s="7" t="s">
        <v>25</v>
      </c>
      <c r="C30" s="72"/>
      <c r="D30" s="73"/>
      <c r="E30" s="73"/>
      <c r="F30" s="42">
        <v>2549</v>
      </c>
      <c r="G30" s="42">
        <v>12</v>
      </c>
      <c r="H30" s="59">
        <f t="shared" si="0"/>
        <v>4.7077285209886233</v>
      </c>
      <c r="I30" s="42">
        <v>6</v>
      </c>
      <c r="J30" s="59">
        <f t="shared" si="1"/>
        <v>2.3538642604943116</v>
      </c>
      <c r="K30" t="s">
        <v>174</v>
      </c>
      <c r="M30"/>
    </row>
    <row r="31" spans="1:13" x14ac:dyDescent="0.3">
      <c r="A31" s="1" t="s">
        <v>39</v>
      </c>
      <c r="B31" s="7" t="s">
        <v>9</v>
      </c>
      <c r="C31" s="72"/>
      <c r="D31" s="73"/>
      <c r="E31" s="73"/>
      <c r="F31" s="42">
        <v>2539</v>
      </c>
      <c r="G31" s="42">
        <v>4</v>
      </c>
      <c r="H31" s="59">
        <f t="shared" si="0"/>
        <v>1.5754233950374164</v>
      </c>
      <c r="I31" s="42">
        <v>17</v>
      </c>
      <c r="J31" s="59">
        <f t="shared" si="1"/>
        <v>6.6955494289090201</v>
      </c>
      <c r="K31" t="s">
        <v>178</v>
      </c>
      <c r="M31"/>
    </row>
    <row r="32" spans="1:13" x14ac:dyDescent="0.3">
      <c r="A32" s="1" t="s">
        <v>39</v>
      </c>
      <c r="B32" s="7" t="s">
        <v>70</v>
      </c>
      <c r="C32" s="72"/>
      <c r="D32" s="73"/>
      <c r="E32" s="73"/>
      <c r="F32" s="42">
        <v>2878</v>
      </c>
      <c r="G32" s="42">
        <v>2</v>
      </c>
      <c r="H32" s="59">
        <f t="shared" si="0"/>
        <v>0.69492703266157052</v>
      </c>
      <c r="I32" s="42">
        <v>8</v>
      </c>
      <c r="J32" s="59">
        <f t="shared" si="1"/>
        <v>2.7797081306462821</v>
      </c>
      <c r="K32" t="s">
        <v>176</v>
      </c>
      <c r="M32"/>
    </row>
    <row r="33" spans="1:95" x14ac:dyDescent="0.3">
      <c r="A33" s="1" t="s">
        <v>39</v>
      </c>
      <c r="B33" s="3" t="s">
        <v>206</v>
      </c>
      <c r="C33" s="72"/>
      <c r="D33" s="73"/>
      <c r="E33" s="73"/>
      <c r="F33" s="42">
        <v>1320</v>
      </c>
      <c r="G33" s="42">
        <v>3</v>
      </c>
      <c r="H33" s="59">
        <f t="shared" si="0"/>
        <v>2.2727272727272725</v>
      </c>
      <c r="I33" s="42">
        <v>5</v>
      </c>
      <c r="J33" s="59">
        <f t="shared" si="1"/>
        <v>3.7878787878787881</v>
      </c>
      <c r="K33" s="50" t="s">
        <v>207</v>
      </c>
      <c r="M33"/>
    </row>
    <row r="34" spans="1:95" x14ac:dyDescent="0.3">
      <c r="A34" s="1" t="s">
        <v>39</v>
      </c>
      <c r="B34" s="7" t="s">
        <v>8</v>
      </c>
      <c r="C34" s="72"/>
      <c r="D34" s="73"/>
      <c r="E34" s="73"/>
      <c r="F34" s="42">
        <v>1762</v>
      </c>
      <c r="G34" s="42">
        <v>6</v>
      </c>
      <c r="H34" s="59">
        <f t="shared" si="0"/>
        <v>3.4052213393870598</v>
      </c>
      <c r="I34" s="42">
        <v>7</v>
      </c>
      <c r="J34" s="59">
        <f t="shared" si="1"/>
        <v>3.9727582292849033</v>
      </c>
      <c r="K34" t="s">
        <v>177</v>
      </c>
      <c r="M34"/>
    </row>
    <row r="35" spans="1:95" x14ac:dyDescent="0.3">
      <c r="A35" s="1" t="s">
        <v>39</v>
      </c>
      <c r="B35" s="7" t="s">
        <v>10</v>
      </c>
      <c r="C35" s="72"/>
      <c r="D35" s="73"/>
      <c r="E35" s="73"/>
      <c r="F35" s="42">
        <v>1915</v>
      </c>
      <c r="G35" s="42">
        <v>5</v>
      </c>
      <c r="H35" s="59">
        <f t="shared" si="0"/>
        <v>2.6109660574412534</v>
      </c>
      <c r="I35" s="42">
        <v>14</v>
      </c>
      <c r="J35" s="59">
        <f t="shared" si="1"/>
        <v>7.3107049608355084</v>
      </c>
      <c r="K35" t="s">
        <v>179</v>
      </c>
      <c r="M35"/>
    </row>
    <row r="36" spans="1:95" x14ac:dyDescent="0.3">
      <c r="A36" s="1" t="s">
        <v>39</v>
      </c>
      <c r="B36" s="7" t="s">
        <v>68</v>
      </c>
      <c r="C36" s="72"/>
      <c r="D36" s="73"/>
      <c r="E36" s="73"/>
      <c r="F36" s="42">
        <v>2549</v>
      </c>
      <c r="G36" s="42">
        <v>2</v>
      </c>
      <c r="H36" s="59">
        <f t="shared" si="0"/>
        <v>0.78462142016477043</v>
      </c>
      <c r="I36" s="42">
        <v>4</v>
      </c>
      <c r="J36" s="59">
        <f t="shared" si="1"/>
        <v>1.5692428403295409</v>
      </c>
      <c r="K36" t="s">
        <v>180</v>
      </c>
      <c r="M36"/>
    </row>
    <row r="37" spans="1:95" x14ac:dyDescent="0.3">
      <c r="A37" s="1" t="s">
        <v>39</v>
      </c>
      <c r="B37" s="7" t="s">
        <v>13</v>
      </c>
      <c r="C37" s="72"/>
      <c r="D37" s="73"/>
      <c r="E37" s="73"/>
      <c r="F37" s="42">
        <v>3088</v>
      </c>
      <c r="G37" s="42">
        <v>9</v>
      </c>
      <c r="H37" s="59">
        <f t="shared" si="0"/>
        <v>2.9145077720207255</v>
      </c>
      <c r="I37" s="42">
        <v>13</v>
      </c>
      <c r="J37" s="59">
        <f t="shared" si="1"/>
        <v>4.2098445595854921</v>
      </c>
      <c r="K37" t="s">
        <v>181</v>
      </c>
      <c r="M37"/>
    </row>
    <row r="38" spans="1:95" x14ac:dyDescent="0.3">
      <c r="A38" s="1" t="s">
        <v>39</v>
      </c>
      <c r="B38" s="7" t="s">
        <v>16</v>
      </c>
      <c r="C38" s="72"/>
      <c r="D38" s="73"/>
      <c r="E38" s="73"/>
      <c r="F38" s="42">
        <v>3577</v>
      </c>
      <c r="G38" s="42">
        <v>13</v>
      </c>
      <c r="H38" s="59">
        <f t="shared" si="0"/>
        <v>3.6343304445065701</v>
      </c>
      <c r="I38" s="42">
        <v>19</v>
      </c>
      <c r="J38" s="59">
        <f t="shared" si="1"/>
        <v>5.3117137265865253</v>
      </c>
      <c r="K38" t="s">
        <v>182</v>
      </c>
      <c r="M38"/>
    </row>
    <row r="39" spans="1:95" x14ac:dyDescent="0.3">
      <c r="A39" s="1" t="s">
        <v>39</v>
      </c>
      <c r="B39" s="7" t="s">
        <v>18</v>
      </c>
      <c r="C39" s="72"/>
      <c r="D39" s="73"/>
      <c r="E39" s="73"/>
      <c r="F39" s="42">
        <v>2452</v>
      </c>
      <c r="G39" s="42">
        <v>7</v>
      </c>
      <c r="H39" s="59">
        <f t="shared" si="0"/>
        <v>2.8548123980424145</v>
      </c>
      <c r="I39" s="42">
        <v>17</v>
      </c>
      <c r="J39" s="59">
        <f t="shared" si="1"/>
        <v>6.9331158238172925</v>
      </c>
      <c r="K39" t="s">
        <v>183</v>
      </c>
      <c r="M39"/>
    </row>
    <row r="40" spans="1:95" x14ac:dyDescent="0.3">
      <c r="A40" s="1" t="s">
        <v>39</v>
      </c>
      <c r="B40" s="7" t="s">
        <v>148</v>
      </c>
      <c r="C40" s="72"/>
      <c r="D40" s="73"/>
      <c r="E40" s="73"/>
      <c r="F40" s="42">
        <v>3656</v>
      </c>
      <c r="G40" s="42">
        <v>11</v>
      </c>
      <c r="H40" s="59">
        <f t="shared" si="0"/>
        <v>3.0087527352297596</v>
      </c>
      <c r="I40" s="42">
        <v>26</v>
      </c>
      <c r="J40" s="59">
        <f t="shared" si="1"/>
        <v>7.1115973741794312</v>
      </c>
      <c r="K40" t="s">
        <v>184</v>
      </c>
      <c r="M40"/>
    </row>
    <row r="41" spans="1:95" x14ac:dyDescent="0.3">
      <c r="A41" s="1" t="s">
        <v>39</v>
      </c>
      <c r="B41" s="7" t="s">
        <v>21</v>
      </c>
      <c r="C41" s="72"/>
      <c r="D41" s="73"/>
      <c r="E41" s="73"/>
      <c r="F41" s="42">
        <v>2590</v>
      </c>
      <c r="G41" s="42">
        <v>12</v>
      </c>
      <c r="H41" s="59">
        <f t="shared" si="0"/>
        <v>4.6332046332046328</v>
      </c>
      <c r="I41" s="42">
        <v>6</v>
      </c>
      <c r="J41" s="59">
        <f t="shared" si="1"/>
        <v>2.3166023166023164</v>
      </c>
      <c r="K41" t="s">
        <v>185</v>
      </c>
      <c r="M41"/>
    </row>
    <row r="42" spans="1:95" x14ac:dyDescent="0.3">
      <c r="A42" s="1" t="s">
        <v>39</v>
      </c>
      <c r="B42" s="7" t="s">
        <v>26</v>
      </c>
      <c r="C42" s="72"/>
      <c r="D42" s="73"/>
      <c r="E42" s="73"/>
      <c r="F42" s="42">
        <v>2966</v>
      </c>
      <c r="G42" s="42">
        <v>9</v>
      </c>
      <c r="H42" s="59">
        <f t="shared" si="0"/>
        <v>3.0343897505057313</v>
      </c>
      <c r="I42" s="42">
        <v>25</v>
      </c>
      <c r="J42" s="59">
        <f t="shared" si="1"/>
        <v>8.4288604180714763</v>
      </c>
      <c r="K42" t="s">
        <v>186</v>
      </c>
      <c r="M42"/>
    </row>
    <row r="43" spans="1:95" x14ac:dyDescent="0.3">
      <c r="A43" s="1" t="s">
        <v>39</v>
      </c>
      <c r="B43" s="8" t="s">
        <v>28</v>
      </c>
      <c r="C43" s="72"/>
      <c r="D43" s="73"/>
      <c r="E43" s="73"/>
      <c r="F43" s="42">
        <v>2043</v>
      </c>
      <c r="G43" s="42">
        <v>5</v>
      </c>
      <c r="H43" s="59">
        <f t="shared" si="0"/>
        <v>2.4473813020068524</v>
      </c>
      <c r="I43" s="42">
        <v>13</v>
      </c>
      <c r="J43" s="59">
        <f t="shared" si="1"/>
        <v>6.3631913852178164</v>
      </c>
      <c r="K43" t="s">
        <v>175</v>
      </c>
      <c r="M43"/>
    </row>
    <row r="44" spans="1:95" x14ac:dyDescent="0.3">
      <c r="A44" s="1" t="s">
        <v>39</v>
      </c>
      <c r="B44" s="8" t="s">
        <v>69</v>
      </c>
      <c r="C44" s="72"/>
      <c r="D44" s="73"/>
      <c r="E44" s="73"/>
      <c r="F44" s="42">
        <v>2637</v>
      </c>
      <c r="G44" s="42">
        <v>7</v>
      </c>
      <c r="H44" s="59">
        <f t="shared" si="0"/>
        <v>2.6545316647705728</v>
      </c>
      <c r="I44" s="42">
        <v>8</v>
      </c>
      <c r="J44" s="59">
        <f t="shared" si="1"/>
        <v>3.0337504740235115</v>
      </c>
      <c r="K44" t="s">
        <v>187</v>
      </c>
      <c r="M44"/>
    </row>
    <row r="45" spans="1:95" ht="18" thickBot="1" x14ac:dyDescent="0.35">
      <c r="A45" s="1" t="s">
        <v>39</v>
      </c>
      <c r="B45" s="137" t="s">
        <v>29</v>
      </c>
      <c r="C45" s="138"/>
      <c r="D45" s="139"/>
      <c r="E45" s="139"/>
      <c r="F45" s="69">
        <v>3366</v>
      </c>
      <c r="G45" s="69">
        <v>5</v>
      </c>
      <c r="H45" s="70">
        <f t="shared" si="0"/>
        <v>1.4854426619132501</v>
      </c>
      <c r="I45" s="69">
        <v>16</v>
      </c>
      <c r="J45" s="70">
        <f t="shared" si="1"/>
        <v>4.7534165181224006</v>
      </c>
      <c r="K45" t="s">
        <v>188</v>
      </c>
      <c r="M45"/>
    </row>
    <row r="46" spans="1:95" s="9" customFormat="1" x14ac:dyDescent="0.3">
      <c r="A46" s="1"/>
      <c r="B46" s="140" t="s">
        <v>36</v>
      </c>
      <c r="C46" s="154">
        <v>172</v>
      </c>
      <c r="D46" s="155">
        <v>0.72799999999999998</v>
      </c>
      <c r="E46" s="156">
        <v>0.8659</v>
      </c>
      <c r="F46" s="133">
        <f>SUM(F3:F10)</f>
        <v>22070</v>
      </c>
      <c r="G46" s="133">
        <f>SUM(G3:G10)</f>
        <v>80</v>
      </c>
      <c r="H46" s="134">
        <f>AVERAGE(H3:H10)</f>
        <v>3.7179544876618325</v>
      </c>
      <c r="I46" s="134">
        <f>SUM(I3:I10)</f>
        <v>141</v>
      </c>
      <c r="J46" s="141">
        <f>AVERAGE(J3:J10)</f>
        <v>6.4356524653630887</v>
      </c>
      <c r="K46"/>
      <c r="L46"/>
      <c r="M46" s="131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  <c r="BI46" s="153"/>
      <c r="BJ46" s="153"/>
      <c r="BK46" s="153"/>
      <c r="BL46" s="153"/>
      <c r="BM46" s="153"/>
      <c r="BN46" s="153"/>
      <c r="BO46" s="153"/>
      <c r="BP46" s="153"/>
      <c r="BQ46" s="153"/>
      <c r="BR46" s="153"/>
      <c r="BS46" s="153"/>
      <c r="BT46" s="153"/>
      <c r="BU46" s="153"/>
      <c r="BV46" s="153"/>
      <c r="BW46" s="153"/>
      <c r="BX46" s="153"/>
      <c r="BY46" s="153"/>
      <c r="BZ46" s="153"/>
      <c r="CA46" s="153"/>
      <c r="CB46" s="153"/>
      <c r="CC46" s="153"/>
      <c r="CD46" s="153"/>
      <c r="CE46" s="153"/>
      <c r="CF46" s="153"/>
      <c r="CG46" s="153"/>
      <c r="CH46" s="153"/>
      <c r="CI46" s="153"/>
      <c r="CJ46" s="153"/>
      <c r="CK46" s="153"/>
      <c r="CL46" s="153"/>
      <c r="CM46" s="153"/>
      <c r="CN46" s="153"/>
      <c r="CO46" s="153"/>
      <c r="CP46" s="153"/>
      <c r="CQ46" s="153"/>
    </row>
    <row r="47" spans="1:95" s="10" customFormat="1" x14ac:dyDescent="0.3">
      <c r="A47" s="1"/>
      <c r="B47" s="142" t="s">
        <v>37</v>
      </c>
      <c r="C47" s="157">
        <v>118</v>
      </c>
      <c r="D47" s="158">
        <v>0.75239999999999996</v>
      </c>
      <c r="E47" s="159">
        <v>0.87009999999999998</v>
      </c>
      <c r="F47" s="143">
        <f>SUM(F11:G20)</f>
        <v>26333</v>
      </c>
      <c r="G47" s="143">
        <f>SUM(G11:H20)</f>
        <v>166.27679136638278</v>
      </c>
      <c r="H47" s="144">
        <f>AVERAGE(H11:I20)</f>
        <v>6.9138395683191405</v>
      </c>
      <c r="I47" s="143">
        <f>SUM(I11:J20)</f>
        <v>127.15576393920698</v>
      </c>
      <c r="J47" s="145">
        <f>AVERAGE(J11:K20)</f>
        <v>3.7155763939206969</v>
      </c>
      <c r="K47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</row>
    <row r="48" spans="1:95" s="10" customFormat="1" x14ac:dyDescent="0.3">
      <c r="A48" s="1"/>
      <c r="B48" s="142" t="s">
        <v>38</v>
      </c>
      <c r="C48" s="157">
        <v>164</v>
      </c>
      <c r="D48" s="158">
        <v>0.64749999999999996</v>
      </c>
      <c r="E48" s="159">
        <v>0.80430000000000001</v>
      </c>
      <c r="F48" s="151">
        <f>SUM(F21:F30)</f>
        <v>28705</v>
      </c>
      <c r="G48" s="151">
        <f>SUM(G21:G30)</f>
        <v>123</v>
      </c>
      <c r="H48" s="152">
        <f>AVERAGE(H21:H30)</f>
        <v>4.2572212988648204</v>
      </c>
      <c r="I48" s="151">
        <f>SUM(I21:I30)</f>
        <v>136</v>
      </c>
      <c r="J48" s="136">
        <f>AVERAGE(J21:J30)</f>
        <v>4.5432533960936388</v>
      </c>
      <c r="K48" s="1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</row>
    <row r="49" spans="1:95" s="10" customFormat="1" x14ac:dyDescent="0.3">
      <c r="A49" s="1"/>
      <c r="B49" s="142" t="s">
        <v>39</v>
      </c>
      <c r="C49" s="157">
        <v>196</v>
      </c>
      <c r="D49" s="158">
        <v>0.7258</v>
      </c>
      <c r="E49" s="159">
        <v>0.84970000000000001</v>
      </c>
      <c r="F49" s="151">
        <f>SUM(F31:F45)</f>
        <v>39338</v>
      </c>
      <c r="G49" s="151">
        <f>SUM(G31:G45)</f>
        <v>100</v>
      </c>
      <c r="H49" s="152">
        <f>AVERAGE(H31:H45)</f>
        <v>2.5340826586413234</v>
      </c>
      <c r="I49" s="151">
        <f>SUM(I31:I45)</f>
        <v>198</v>
      </c>
      <c r="J49" s="136">
        <f>AVERAGE(J31:J45)</f>
        <v>4.9718623316060198</v>
      </c>
      <c r="K49" s="1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</row>
    <row r="50" spans="1:95" s="10" customFormat="1" ht="18" thickBot="1" x14ac:dyDescent="0.35">
      <c r="A50" s="1"/>
      <c r="B50" s="135" t="s">
        <v>32</v>
      </c>
      <c r="C50" s="160">
        <f>SUM(C46:C49)</f>
        <v>650</v>
      </c>
      <c r="D50" s="161">
        <f>AVERAGE(D46:D49)</f>
        <v>0.71342499999999998</v>
      </c>
      <c r="E50" s="162">
        <f>AVERAGE(E46:E49)</f>
        <v>0.84750000000000003</v>
      </c>
      <c r="F50" s="146">
        <f>SUM(F46:F49)</f>
        <v>116446</v>
      </c>
      <c r="G50" s="147">
        <f>SUM(G46:G49)</f>
        <v>469.27679136638278</v>
      </c>
      <c r="H50" s="148">
        <f>AVERAGE(H46:H49)</f>
        <v>4.3557745033717792</v>
      </c>
      <c r="I50" s="149">
        <f>SUM(I46:I49)</f>
        <v>602.15576393920696</v>
      </c>
      <c r="J50" s="150">
        <f>AVERAGE(J46:J49)</f>
        <v>4.9165861467458605</v>
      </c>
      <c r="K50" s="1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</row>
    <row r="51" spans="1:95" x14ac:dyDescent="0.3">
      <c r="L51" s="5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</row>
    <row r="52" spans="1:95" x14ac:dyDescent="0.3">
      <c r="L52" s="5"/>
    </row>
    <row r="53" spans="1:95" x14ac:dyDescent="0.3">
      <c r="L53" s="5"/>
    </row>
  </sheetData>
  <autoFilter ref="A2:K46">
    <sortState ref="A3:K51">
      <sortCondition ref="A2:A48"/>
    </sortState>
  </autoFilter>
  <sortState ref="B34:K47">
    <sortCondition ref="B34"/>
  </sortState>
  <mergeCells count="3">
    <mergeCell ref="C1:E1"/>
    <mergeCell ref="F1:H1"/>
    <mergeCell ref="I1:J1"/>
  </mergeCells>
  <printOptions horizontalCentered="1"/>
  <pageMargins left="0.4" right="0.75" top="1.21" bottom="1" header="0.5" footer="0.5"/>
  <pageSetup orientation="landscape" r:id="rId1"/>
  <headerFooter alignWithMargins="0">
    <oddHeader>&amp;C&amp;"Century Gothic,Regular"&amp;14VALLEY MEDICAL GROUP
QUALITY REPORTING DASHBOARD 2Q2014</oddHeader>
    <oddFooter>&amp;R&amp;"Century Gothic,Italic"Confidential  Information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C000"/>
  </sheetPr>
  <dimension ref="A1:M78"/>
  <sheetViews>
    <sheetView tabSelected="1" zoomScaleNormal="100" workbookViewId="0">
      <selection activeCell="E17" sqref="E17"/>
    </sheetView>
  </sheetViews>
  <sheetFormatPr defaultRowHeight="17.25" x14ac:dyDescent="0.3"/>
  <cols>
    <col min="1" max="1" width="6.5703125" style="1" bestFit="1" customWidth="1"/>
    <col min="2" max="2" width="22.7109375" style="11" bestFit="1" customWidth="1"/>
    <col min="3" max="4" width="15.42578125" style="5" bestFit="1" customWidth="1"/>
    <col min="5" max="5" width="15.85546875" style="12" bestFit="1" customWidth="1"/>
    <col min="6" max="6" width="14.85546875" style="35" customWidth="1"/>
    <col min="7" max="7" width="14.85546875" style="1" bestFit="1" customWidth="1"/>
    <col min="8" max="8" width="6.42578125" style="1" bestFit="1" customWidth="1"/>
    <col min="9" max="9" width="14.85546875" style="5" bestFit="1" customWidth="1"/>
    <col min="10" max="16384" width="9.140625" style="5"/>
  </cols>
  <sheetData>
    <row r="1" spans="1:10" ht="35.25" thickBot="1" x14ac:dyDescent="0.35">
      <c r="B1" s="20"/>
      <c r="C1" s="185" t="s">
        <v>44</v>
      </c>
      <c r="D1" s="186"/>
      <c r="E1" s="186"/>
      <c r="F1" s="36" t="s">
        <v>64</v>
      </c>
    </row>
    <row r="2" spans="1:10" ht="40.5" customHeight="1" x14ac:dyDescent="0.3">
      <c r="A2" s="2" t="s">
        <v>54</v>
      </c>
      <c r="B2" s="83" t="s">
        <v>1</v>
      </c>
      <c r="C2" s="61" t="s">
        <v>142</v>
      </c>
      <c r="D2" s="62" t="s">
        <v>141</v>
      </c>
      <c r="E2" s="63" t="s">
        <v>53</v>
      </c>
      <c r="F2" s="84" t="s">
        <v>65</v>
      </c>
      <c r="G2" s="2"/>
      <c r="H2" s="2"/>
    </row>
    <row r="3" spans="1:10" x14ac:dyDescent="0.3">
      <c r="A3" s="1" t="s">
        <v>36</v>
      </c>
      <c r="B3" s="88" t="s">
        <v>4</v>
      </c>
      <c r="C3" s="42">
        <v>24</v>
      </c>
      <c r="D3" s="42">
        <v>15</v>
      </c>
      <c r="E3" s="64">
        <v>0.63</v>
      </c>
      <c r="F3" s="104">
        <v>0.92207792207792205</v>
      </c>
      <c r="G3" s="96" t="s">
        <v>151</v>
      </c>
      <c r="H3" s="1" t="s">
        <v>36</v>
      </c>
      <c r="I3"/>
      <c r="J3"/>
    </row>
    <row r="4" spans="1:10" x14ac:dyDescent="0.3">
      <c r="A4" s="1" t="s">
        <v>36</v>
      </c>
      <c r="B4" s="88" t="s">
        <v>12</v>
      </c>
      <c r="C4" s="42">
        <v>46</v>
      </c>
      <c r="D4" s="42">
        <v>22</v>
      </c>
      <c r="E4" s="64">
        <v>0.48</v>
      </c>
      <c r="F4" s="104">
        <v>0.93119266055045868</v>
      </c>
      <c r="G4" s="96" t="s">
        <v>152</v>
      </c>
      <c r="H4" s="51" t="s">
        <v>36</v>
      </c>
      <c r="I4"/>
      <c r="J4"/>
    </row>
    <row r="5" spans="1:10" x14ac:dyDescent="0.3">
      <c r="A5" s="1" t="s">
        <v>36</v>
      </c>
      <c r="B5" s="88" t="s">
        <v>17</v>
      </c>
      <c r="C5" s="42">
        <v>93</v>
      </c>
      <c r="D5" s="42">
        <v>47</v>
      </c>
      <c r="E5" s="64">
        <v>0.51</v>
      </c>
      <c r="F5" s="104">
        <v>0.8594420600858369</v>
      </c>
      <c r="G5" s="96" t="s">
        <v>153</v>
      </c>
      <c r="H5" s="1" t="s">
        <v>36</v>
      </c>
      <c r="I5"/>
      <c r="J5"/>
    </row>
    <row r="6" spans="1:10" x14ac:dyDescent="0.3">
      <c r="A6" s="1" t="s">
        <v>36</v>
      </c>
      <c r="B6" s="88" t="s">
        <v>20</v>
      </c>
      <c r="C6" s="42">
        <v>1</v>
      </c>
      <c r="D6" s="42">
        <v>0</v>
      </c>
      <c r="E6" s="64">
        <v>0</v>
      </c>
      <c r="F6" s="104">
        <v>0.90037831021437575</v>
      </c>
      <c r="G6" s="96" t="s">
        <v>154</v>
      </c>
      <c r="H6" s="1" t="s">
        <v>36</v>
      </c>
      <c r="I6"/>
      <c r="J6"/>
    </row>
    <row r="7" spans="1:10" x14ac:dyDescent="0.3">
      <c r="A7" s="1" t="s">
        <v>36</v>
      </c>
      <c r="B7" s="88" t="s">
        <v>24</v>
      </c>
      <c r="C7" s="42">
        <v>19</v>
      </c>
      <c r="D7" s="42">
        <v>9</v>
      </c>
      <c r="E7" s="64">
        <v>0.47</v>
      </c>
      <c r="F7" s="104">
        <v>0.83678756476683935</v>
      </c>
      <c r="G7" s="96" t="s">
        <v>155</v>
      </c>
      <c r="H7" s="1" t="s">
        <v>36</v>
      </c>
      <c r="I7"/>
      <c r="J7"/>
    </row>
    <row r="8" spans="1:10" x14ac:dyDescent="0.3">
      <c r="A8" s="51" t="s">
        <v>36</v>
      </c>
      <c r="B8" s="88" t="s">
        <v>189</v>
      </c>
      <c r="C8" s="42">
        <v>84</v>
      </c>
      <c r="D8" s="42">
        <v>41</v>
      </c>
      <c r="E8" s="64">
        <v>0.49</v>
      </c>
      <c r="F8" s="104">
        <v>0.85159500693481271</v>
      </c>
      <c r="G8" s="96" t="s">
        <v>190</v>
      </c>
      <c r="H8" s="1" t="s">
        <v>36</v>
      </c>
      <c r="I8"/>
      <c r="J8"/>
    </row>
    <row r="9" spans="1:10" x14ac:dyDescent="0.3">
      <c r="A9" s="51" t="s">
        <v>36</v>
      </c>
      <c r="B9" s="88" t="s">
        <v>46</v>
      </c>
      <c r="C9" s="42">
        <v>13</v>
      </c>
      <c r="D9" s="42">
        <v>7</v>
      </c>
      <c r="E9" s="64">
        <v>0.54</v>
      </c>
      <c r="F9" s="104">
        <v>0.84232365145228216</v>
      </c>
      <c r="G9" s="96" t="s">
        <v>156</v>
      </c>
      <c r="H9" s="1" t="s">
        <v>36</v>
      </c>
      <c r="I9"/>
      <c r="J9"/>
    </row>
    <row r="10" spans="1:10" x14ac:dyDescent="0.3">
      <c r="A10" s="51" t="s">
        <v>37</v>
      </c>
      <c r="B10" s="88" t="s">
        <v>7</v>
      </c>
      <c r="C10" s="42">
        <v>39</v>
      </c>
      <c r="D10" s="42">
        <v>29</v>
      </c>
      <c r="E10" s="64">
        <v>0.74</v>
      </c>
      <c r="F10" s="104">
        <v>0.85095320623916815</v>
      </c>
      <c r="G10" s="96" t="s">
        <v>158</v>
      </c>
      <c r="H10" s="1" t="s">
        <v>37</v>
      </c>
      <c r="I10"/>
      <c r="J10"/>
    </row>
    <row r="11" spans="1:10" x14ac:dyDescent="0.3">
      <c r="A11" s="51" t="s">
        <v>37</v>
      </c>
      <c r="B11" s="88" t="s">
        <v>193</v>
      </c>
      <c r="C11" s="42">
        <v>20</v>
      </c>
      <c r="D11" s="42">
        <v>12</v>
      </c>
      <c r="E11" s="64">
        <v>0.6</v>
      </c>
      <c r="F11" s="104">
        <v>0.85651214128035325</v>
      </c>
      <c r="G11" s="96" t="s">
        <v>194</v>
      </c>
      <c r="H11" s="51" t="s">
        <v>37</v>
      </c>
      <c r="I11"/>
      <c r="J11"/>
    </row>
    <row r="12" spans="1:10" x14ac:dyDescent="0.3">
      <c r="A12" s="1" t="s">
        <v>37</v>
      </c>
      <c r="B12" s="88" t="s">
        <v>11</v>
      </c>
      <c r="C12" s="42">
        <v>21</v>
      </c>
      <c r="D12" s="42">
        <v>8</v>
      </c>
      <c r="E12" s="64">
        <v>0.38</v>
      </c>
      <c r="F12" s="104">
        <v>0.86336154776299878</v>
      </c>
      <c r="G12" s="96" t="s">
        <v>159</v>
      </c>
      <c r="H12" s="1" t="s">
        <v>37</v>
      </c>
      <c r="I12"/>
      <c r="J12"/>
    </row>
    <row r="13" spans="1:10" x14ac:dyDescent="0.3">
      <c r="A13" s="1" t="s">
        <v>37</v>
      </c>
      <c r="B13" s="88" t="s">
        <v>71</v>
      </c>
      <c r="C13" s="42">
        <v>7</v>
      </c>
      <c r="D13" s="42">
        <v>4</v>
      </c>
      <c r="E13" s="64">
        <v>0.56999999999999995</v>
      </c>
      <c r="F13" s="104">
        <v>0.7868383404864091</v>
      </c>
      <c r="G13" s="96" t="s">
        <v>160</v>
      </c>
      <c r="H13" s="51" t="s">
        <v>37</v>
      </c>
      <c r="I13"/>
      <c r="J13"/>
    </row>
    <row r="14" spans="1:10" x14ac:dyDescent="0.3">
      <c r="A14" s="1" t="s">
        <v>37</v>
      </c>
      <c r="B14" s="88" t="s">
        <v>19</v>
      </c>
      <c r="C14" s="42">
        <v>68</v>
      </c>
      <c r="D14" s="42">
        <v>36</v>
      </c>
      <c r="E14" s="64">
        <v>0.53</v>
      </c>
      <c r="F14" s="104">
        <v>0.83057448880233686</v>
      </c>
      <c r="G14" s="96" t="s">
        <v>161</v>
      </c>
      <c r="H14" s="1" t="s">
        <v>37</v>
      </c>
      <c r="I14"/>
      <c r="J14"/>
    </row>
    <row r="15" spans="1:10" x14ac:dyDescent="0.3">
      <c r="A15" s="51" t="s">
        <v>37</v>
      </c>
      <c r="B15" s="88" t="s">
        <v>23</v>
      </c>
      <c r="C15" s="42">
        <v>24</v>
      </c>
      <c r="D15" s="42">
        <v>13</v>
      </c>
      <c r="E15" s="64">
        <v>0.54</v>
      </c>
      <c r="F15" s="104">
        <v>0.83524904214559392</v>
      </c>
      <c r="G15" s="96" t="s">
        <v>162</v>
      </c>
      <c r="H15" s="51" t="s">
        <v>37</v>
      </c>
      <c r="I15"/>
      <c r="J15"/>
    </row>
    <row r="16" spans="1:10" x14ac:dyDescent="0.3">
      <c r="A16" s="1" t="s">
        <v>37</v>
      </c>
      <c r="B16" s="88" t="s">
        <v>150</v>
      </c>
      <c r="C16" s="42">
        <v>79</v>
      </c>
      <c r="D16" s="42">
        <v>56</v>
      </c>
      <c r="E16" s="64">
        <v>0.71</v>
      </c>
      <c r="F16" s="104">
        <v>0.74604966139954854</v>
      </c>
      <c r="G16" s="96" t="s">
        <v>163</v>
      </c>
      <c r="H16" s="1" t="s">
        <v>37</v>
      </c>
      <c r="I16"/>
      <c r="J16"/>
    </row>
    <row r="17" spans="1:10" x14ac:dyDescent="0.3">
      <c r="A17" s="51" t="s">
        <v>37</v>
      </c>
      <c r="B17" s="88" t="s">
        <v>55</v>
      </c>
      <c r="C17" s="42">
        <v>50</v>
      </c>
      <c r="D17" s="42">
        <v>20</v>
      </c>
      <c r="E17" s="64">
        <v>0.4</v>
      </c>
      <c r="F17" s="104">
        <v>0.8801980198019802</v>
      </c>
      <c r="G17" s="96" t="s">
        <v>164</v>
      </c>
      <c r="H17" s="1" t="s">
        <v>37</v>
      </c>
      <c r="I17"/>
      <c r="J17"/>
    </row>
    <row r="18" spans="1:10" x14ac:dyDescent="0.3">
      <c r="A18" s="51" t="s">
        <v>37</v>
      </c>
      <c r="B18" s="88" t="s">
        <v>27</v>
      </c>
      <c r="C18" s="42">
        <v>21</v>
      </c>
      <c r="D18" s="42">
        <v>7</v>
      </c>
      <c r="E18" s="64">
        <v>0.33</v>
      </c>
      <c r="F18" s="104">
        <v>0.87373167981961664</v>
      </c>
      <c r="G18" s="96" t="s">
        <v>165</v>
      </c>
      <c r="H18" s="1" t="s">
        <v>37</v>
      </c>
      <c r="I18"/>
      <c r="J18"/>
    </row>
    <row r="19" spans="1:10" x14ac:dyDescent="0.3">
      <c r="A19" s="51" t="s">
        <v>37</v>
      </c>
      <c r="B19" s="88" t="s">
        <v>30</v>
      </c>
      <c r="C19" s="42">
        <v>44</v>
      </c>
      <c r="D19" s="42">
        <v>31</v>
      </c>
      <c r="E19" s="64">
        <v>0.7</v>
      </c>
      <c r="F19" s="104">
        <v>0.79503916449086165</v>
      </c>
      <c r="G19" s="96" t="s">
        <v>166</v>
      </c>
      <c r="H19" s="1" t="s">
        <v>37</v>
      </c>
      <c r="I19"/>
      <c r="J19"/>
    </row>
    <row r="20" spans="1:10" x14ac:dyDescent="0.3">
      <c r="A20" s="1" t="s">
        <v>38</v>
      </c>
      <c r="B20" s="88" t="s">
        <v>5</v>
      </c>
      <c r="C20" s="42">
        <v>88</v>
      </c>
      <c r="D20" s="42">
        <v>53</v>
      </c>
      <c r="E20" s="64">
        <v>0.6</v>
      </c>
      <c r="F20" s="104">
        <v>0.85969738651994498</v>
      </c>
      <c r="G20" s="96" t="s">
        <v>167</v>
      </c>
      <c r="H20" s="1" t="s">
        <v>38</v>
      </c>
      <c r="I20"/>
      <c r="J20"/>
    </row>
    <row r="21" spans="1:10" x14ac:dyDescent="0.3">
      <c r="A21" s="51" t="s">
        <v>38</v>
      </c>
      <c r="B21" s="88" t="s">
        <v>56</v>
      </c>
      <c r="C21" s="42">
        <v>6</v>
      </c>
      <c r="D21" s="42">
        <v>4</v>
      </c>
      <c r="E21" s="64">
        <v>0.67</v>
      </c>
      <c r="F21" s="104">
        <v>0.84313725490196079</v>
      </c>
      <c r="G21" s="96" t="s">
        <v>168</v>
      </c>
      <c r="H21" s="1" t="s">
        <v>38</v>
      </c>
      <c r="I21"/>
      <c r="J21"/>
    </row>
    <row r="22" spans="1:10" x14ac:dyDescent="0.3">
      <c r="A22" s="1" t="s">
        <v>38</v>
      </c>
      <c r="B22" s="88" t="s">
        <v>6</v>
      </c>
      <c r="C22" s="42">
        <v>8</v>
      </c>
      <c r="D22" s="42">
        <v>5</v>
      </c>
      <c r="E22" s="64">
        <v>0.63</v>
      </c>
      <c r="F22" s="104">
        <v>0.9121540312876053</v>
      </c>
      <c r="G22" s="96" t="s">
        <v>169</v>
      </c>
      <c r="H22" s="1" t="s">
        <v>38</v>
      </c>
      <c r="I22"/>
      <c r="J22"/>
    </row>
    <row r="23" spans="1:10" x14ac:dyDescent="0.3">
      <c r="A23" s="1" t="s">
        <v>38</v>
      </c>
      <c r="B23" s="88" t="s">
        <v>214</v>
      </c>
      <c r="C23" s="42">
        <v>18</v>
      </c>
      <c r="D23" s="42">
        <v>9</v>
      </c>
      <c r="E23" s="64">
        <v>0.5</v>
      </c>
      <c r="F23" s="104">
        <v>0.81818181818181823</v>
      </c>
      <c r="G23" s="96" t="s">
        <v>212</v>
      </c>
      <c r="H23" s="1" t="s">
        <v>38</v>
      </c>
      <c r="I23"/>
      <c r="J23"/>
    </row>
    <row r="24" spans="1:10" x14ac:dyDescent="0.3">
      <c r="A24" s="1" t="s">
        <v>38</v>
      </c>
      <c r="B24" s="88" t="s">
        <v>14</v>
      </c>
      <c r="C24" s="42">
        <v>66</v>
      </c>
      <c r="D24" s="42">
        <v>47</v>
      </c>
      <c r="E24" s="64">
        <v>0.71</v>
      </c>
      <c r="F24" s="104">
        <v>0.91675560298826042</v>
      </c>
      <c r="G24" s="96" t="s">
        <v>171</v>
      </c>
      <c r="H24" s="1" t="s">
        <v>38</v>
      </c>
      <c r="I24"/>
      <c r="J24"/>
    </row>
    <row r="25" spans="1:10" x14ac:dyDescent="0.3">
      <c r="A25" s="1" t="s">
        <v>38</v>
      </c>
      <c r="B25" s="88" t="s">
        <v>15</v>
      </c>
      <c r="C25" s="42">
        <v>51</v>
      </c>
      <c r="D25" s="42">
        <v>35</v>
      </c>
      <c r="E25" s="64">
        <v>0.69</v>
      </c>
      <c r="F25" s="104">
        <v>0.87476635514018697</v>
      </c>
      <c r="G25" s="96" t="s">
        <v>172</v>
      </c>
      <c r="H25" s="1" t="s">
        <v>38</v>
      </c>
      <c r="I25"/>
      <c r="J25"/>
    </row>
    <row r="26" spans="1:10" x14ac:dyDescent="0.3">
      <c r="A26" s="1" t="s">
        <v>38</v>
      </c>
      <c r="B26" s="88" t="s">
        <v>204</v>
      </c>
      <c r="C26" s="42">
        <v>143</v>
      </c>
      <c r="D26" s="42">
        <v>104</v>
      </c>
      <c r="E26" s="64">
        <v>0.73</v>
      </c>
      <c r="F26" s="104">
        <v>0.84340659340659341</v>
      </c>
      <c r="G26" s="96" t="s">
        <v>205</v>
      </c>
      <c r="H26" s="1" t="s">
        <v>38</v>
      </c>
      <c r="I26"/>
      <c r="J26"/>
    </row>
    <row r="27" spans="1:10" x14ac:dyDescent="0.3">
      <c r="A27" s="1" t="s">
        <v>38</v>
      </c>
      <c r="B27" s="88" t="s">
        <v>191</v>
      </c>
      <c r="C27" s="42">
        <v>64</v>
      </c>
      <c r="D27" s="42">
        <v>47</v>
      </c>
      <c r="E27" s="64">
        <v>0.73</v>
      </c>
      <c r="F27" s="104">
        <v>0.88319088319088324</v>
      </c>
      <c r="G27" s="96" t="s">
        <v>192</v>
      </c>
      <c r="H27" s="1" t="s">
        <v>38</v>
      </c>
      <c r="I27"/>
      <c r="J27"/>
    </row>
    <row r="28" spans="1:10" x14ac:dyDescent="0.3">
      <c r="A28" s="1" t="s">
        <v>38</v>
      </c>
      <c r="B28" s="88" t="s">
        <v>22</v>
      </c>
      <c r="C28" s="42">
        <v>20</v>
      </c>
      <c r="D28" s="42">
        <v>13</v>
      </c>
      <c r="E28" s="64">
        <v>0.65</v>
      </c>
      <c r="F28" s="104">
        <v>0.91004784688995211</v>
      </c>
      <c r="G28" s="96" t="s">
        <v>173</v>
      </c>
      <c r="H28" s="1" t="s">
        <v>38</v>
      </c>
      <c r="I28"/>
      <c r="J28"/>
    </row>
    <row r="29" spans="1:10" x14ac:dyDescent="0.3">
      <c r="A29" s="1" t="s">
        <v>38</v>
      </c>
      <c r="B29" s="88" t="s">
        <v>25</v>
      </c>
      <c r="C29" s="42">
        <v>92</v>
      </c>
      <c r="D29" s="42">
        <v>65</v>
      </c>
      <c r="E29" s="64">
        <v>0.71</v>
      </c>
      <c r="F29" s="104">
        <v>0.91651865008880995</v>
      </c>
      <c r="G29" s="96" t="s">
        <v>174</v>
      </c>
      <c r="H29" s="1" t="s">
        <v>38</v>
      </c>
      <c r="I29"/>
      <c r="J29"/>
    </row>
    <row r="30" spans="1:10" x14ac:dyDescent="0.3">
      <c r="A30" s="1" t="s">
        <v>38</v>
      </c>
      <c r="B30" s="88" t="s">
        <v>28</v>
      </c>
      <c r="C30" s="42">
        <v>56</v>
      </c>
      <c r="D30" s="42">
        <v>31</v>
      </c>
      <c r="E30" s="64">
        <v>0.55000000000000004</v>
      </c>
      <c r="F30" s="104">
        <v>0.82920110192837471</v>
      </c>
      <c r="G30" s="96" t="s">
        <v>175</v>
      </c>
      <c r="H30" s="1" t="s">
        <v>38</v>
      </c>
      <c r="I30"/>
      <c r="J30"/>
    </row>
    <row r="31" spans="1:10" x14ac:dyDescent="0.3">
      <c r="A31" s="1" t="s">
        <v>39</v>
      </c>
      <c r="B31" s="88" t="s">
        <v>70</v>
      </c>
      <c r="C31" s="42">
        <v>36</v>
      </c>
      <c r="D31" s="42">
        <v>22</v>
      </c>
      <c r="E31" s="64">
        <v>0.61</v>
      </c>
      <c r="F31" s="104">
        <v>0.86276849642004771</v>
      </c>
      <c r="G31" s="96" t="s">
        <v>176</v>
      </c>
      <c r="H31" s="1" t="s">
        <v>39</v>
      </c>
      <c r="I31"/>
      <c r="J31"/>
    </row>
    <row r="32" spans="1:10" x14ac:dyDescent="0.3">
      <c r="A32" s="1" t="s">
        <v>39</v>
      </c>
      <c r="B32" s="88" t="s">
        <v>206</v>
      </c>
      <c r="C32" s="42">
        <v>35</v>
      </c>
      <c r="D32" s="42">
        <v>12</v>
      </c>
      <c r="E32" s="64">
        <v>0.34</v>
      </c>
      <c r="F32" s="104">
        <v>0.80940892641737028</v>
      </c>
      <c r="G32" s="96" t="s">
        <v>207</v>
      </c>
      <c r="H32" s="1" t="s">
        <v>39</v>
      </c>
      <c r="I32"/>
      <c r="J32"/>
    </row>
    <row r="33" spans="1:10" x14ac:dyDescent="0.3">
      <c r="A33" s="51" t="s">
        <v>39</v>
      </c>
      <c r="B33" s="88" t="s">
        <v>8</v>
      </c>
      <c r="C33" s="42">
        <v>21</v>
      </c>
      <c r="D33" s="42">
        <v>12</v>
      </c>
      <c r="E33" s="64">
        <v>0.56999999999999995</v>
      </c>
      <c r="F33" s="104">
        <v>0.93078324225865205</v>
      </c>
      <c r="G33" s="96" t="s">
        <v>177</v>
      </c>
      <c r="H33" s="1" t="s">
        <v>39</v>
      </c>
      <c r="I33"/>
      <c r="J33"/>
    </row>
    <row r="34" spans="1:10" x14ac:dyDescent="0.3">
      <c r="A34" s="1" t="s">
        <v>39</v>
      </c>
      <c r="B34" s="88" t="s">
        <v>9</v>
      </c>
      <c r="C34" s="42">
        <v>37</v>
      </c>
      <c r="D34" s="42">
        <v>22</v>
      </c>
      <c r="E34" s="64">
        <v>0.59</v>
      </c>
      <c r="F34" s="104">
        <v>0.88903743315508021</v>
      </c>
      <c r="G34" s="96" t="s">
        <v>178</v>
      </c>
      <c r="H34" s="1" t="s">
        <v>39</v>
      </c>
      <c r="I34"/>
      <c r="J34"/>
    </row>
    <row r="35" spans="1:10" x14ac:dyDescent="0.3">
      <c r="A35" s="1" t="s">
        <v>39</v>
      </c>
      <c r="B35" s="88" t="s">
        <v>10</v>
      </c>
      <c r="C35" s="42">
        <v>7</v>
      </c>
      <c r="D35" s="42">
        <v>3</v>
      </c>
      <c r="E35" s="64">
        <v>0.43</v>
      </c>
      <c r="F35" s="104">
        <v>0.88656195462478182</v>
      </c>
      <c r="G35" s="96" t="s">
        <v>179</v>
      </c>
      <c r="H35" s="1" t="s">
        <v>39</v>
      </c>
      <c r="I35"/>
      <c r="J35"/>
    </row>
    <row r="36" spans="1:10" x14ac:dyDescent="0.3">
      <c r="A36" s="1" t="s">
        <v>39</v>
      </c>
      <c r="B36" s="88" t="s">
        <v>68</v>
      </c>
      <c r="C36" s="42">
        <v>86</v>
      </c>
      <c r="D36" s="42">
        <v>43</v>
      </c>
      <c r="E36" s="64">
        <v>0.5</v>
      </c>
      <c r="F36" s="104">
        <v>0.8655589123867069</v>
      </c>
      <c r="G36" s="96" t="s">
        <v>180</v>
      </c>
      <c r="H36" s="1" t="s">
        <v>39</v>
      </c>
      <c r="I36"/>
      <c r="J36"/>
    </row>
    <row r="37" spans="1:10" x14ac:dyDescent="0.3">
      <c r="A37" s="1" t="s">
        <v>39</v>
      </c>
      <c r="B37" s="88" t="s">
        <v>13</v>
      </c>
      <c r="C37" s="42">
        <v>93</v>
      </c>
      <c r="D37" s="42">
        <v>55</v>
      </c>
      <c r="E37" s="64">
        <v>0.59</v>
      </c>
      <c r="F37" s="104">
        <v>0.89308996088657111</v>
      </c>
      <c r="G37" s="96" t="s">
        <v>181</v>
      </c>
      <c r="H37" s="1" t="s">
        <v>39</v>
      </c>
      <c r="I37"/>
      <c r="J37"/>
    </row>
    <row r="38" spans="1:10" x14ac:dyDescent="0.3">
      <c r="A38" s="51" t="s">
        <v>39</v>
      </c>
      <c r="B38" s="88" t="s">
        <v>16</v>
      </c>
      <c r="C38" s="42">
        <v>31</v>
      </c>
      <c r="D38" s="42">
        <v>17</v>
      </c>
      <c r="E38" s="64">
        <v>0.55000000000000004</v>
      </c>
      <c r="F38" s="104">
        <v>0.91412213740458015</v>
      </c>
      <c r="G38" s="96" t="s">
        <v>182</v>
      </c>
      <c r="H38" s="1" t="s">
        <v>39</v>
      </c>
      <c r="I38"/>
      <c r="J38"/>
    </row>
    <row r="39" spans="1:10" x14ac:dyDescent="0.3">
      <c r="A39" s="1" t="s">
        <v>39</v>
      </c>
      <c r="B39" s="88" t="s">
        <v>18</v>
      </c>
      <c r="C39" s="42">
        <v>53</v>
      </c>
      <c r="D39" s="42">
        <v>28</v>
      </c>
      <c r="E39" s="64">
        <v>0.53</v>
      </c>
      <c r="F39" s="104">
        <v>0.90414878397711018</v>
      </c>
      <c r="G39" s="96" t="s">
        <v>183</v>
      </c>
      <c r="H39" s="1" t="s">
        <v>39</v>
      </c>
      <c r="I39"/>
      <c r="J39"/>
    </row>
    <row r="40" spans="1:10" x14ac:dyDescent="0.3">
      <c r="A40" s="1" t="s">
        <v>39</v>
      </c>
      <c r="B40" s="88" t="s">
        <v>148</v>
      </c>
      <c r="C40" s="42">
        <v>17</v>
      </c>
      <c r="D40" s="42">
        <v>6</v>
      </c>
      <c r="E40" s="64">
        <v>0.35</v>
      </c>
      <c r="F40" s="104">
        <v>0.83918128654970758</v>
      </c>
      <c r="G40" s="96" t="s">
        <v>184</v>
      </c>
      <c r="H40" s="1" t="s">
        <v>39</v>
      </c>
      <c r="I40"/>
      <c r="J40"/>
    </row>
    <row r="41" spans="1:10" x14ac:dyDescent="0.3">
      <c r="A41" s="82" t="s">
        <v>39</v>
      </c>
      <c r="B41" s="88" t="s">
        <v>21</v>
      </c>
      <c r="C41" s="42">
        <v>68</v>
      </c>
      <c r="D41" s="42">
        <v>40</v>
      </c>
      <c r="E41" s="64">
        <v>0.59</v>
      </c>
      <c r="F41" s="104">
        <v>0.89617486338797814</v>
      </c>
      <c r="G41" s="96" t="s">
        <v>185</v>
      </c>
      <c r="H41" s="51" t="s">
        <v>39</v>
      </c>
      <c r="I41"/>
      <c r="J41"/>
    </row>
    <row r="42" spans="1:10" x14ac:dyDescent="0.3">
      <c r="A42" s="82" t="s">
        <v>39</v>
      </c>
      <c r="B42" s="88" t="s">
        <v>26</v>
      </c>
      <c r="C42" s="42">
        <v>33</v>
      </c>
      <c r="D42" s="42">
        <v>20</v>
      </c>
      <c r="E42" s="64">
        <v>0.61</v>
      </c>
      <c r="F42" s="104">
        <v>0.93244873341375156</v>
      </c>
      <c r="G42" s="96" t="s">
        <v>186</v>
      </c>
      <c r="H42" s="51" t="s">
        <v>39</v>
      </c>
      <c r="I42"/>
      <c r="J42"/>
    </row>
    <row r="43" spans="1:10" x14ac:dyDescent="0.3">
      <c r="A43" s="82" t="s">
        <v>39</v>
      </c>
      <c r="B43" s="88" t="s">
        <v>69</v>
      </c>
      <c r="C43" s="42">
        <v>81</v>
      </c>
      <c r="D43" s="42">
        <v>35</v>
      </c>
      <c r="E43" s="64">
        <v>0.43</v>
      </c>
      <c r="F43" s="104">
        <v>0.86330935251798557</v>
      </c>
      <c r="G43" s="96" t="s">
        <v>187</v>
      </c>
      <c r="H43" s="51" t="s">
        <v>39</v>
      </c>
      <c r="I43"/>
      <c r="J43"/>
    </row>
    <row r="44" spans="1:10" x14ac:dyDescent="0.3">
      <c r="A44" s="82" t="s">
        <v>39</v>
      </c>
      <c r="B44" s="88" t="s">
        <v>29</v>
      </c>
      <c r="C44" s="42">
        <v>8</v>
      </c>
      <c r="D44" s="42">
        <v>5</v>
      </c>
      <c r="E44" s="64">
        <v>0.63</v>
      </c>
      <c r="F44" s="104">
        <v>0.91340206185567008</v>
      </c>
      <c r="G44" s="96" t="s">
        <v>188</v>
      </c>
      <c r="H44" s="51" t="s">
        <v>39</v>
      </c>
      <c r="I44"/>
      <c r="J44"/>
    </row>
    <row r="45" spans="1:10" x14ac:dyDescent="0.3">
      <c r="A45" s="42"/>
      <c r="B45" s="85" t="s">
        <v>36</v>
      </c>
      <c r="C45" s="86">
        <f>SUM(C3:C9)</f>
        <v>280</v>
      </c>
      <c r="D45" s="86">
        <f>SUM(D3:D9)</f>
        <v>141</v>
      </c>
      <c r="E45" s="87">
        <f>SUM(D45/C45)</f>
        <v>0.50357142857142856</v>
      </c>
      <c r="F45" s="87">
        <f>AVERAGE(F3:F9)</f>
        <v>0.87768531086893253</v>
      </c>
      <c r="H45" s="51"/>
    </row>
    <row r="46" spans="1:10" x14ac:dyDescent="0.3">
      <c r="A46" s="42"/>
      <c r="B46" s="43" t="s">
        <v>37</v>
      </c>
      <c r="C46" s="44">
        <f>SUM(C10:C19)</f>
        <v>373</v>
      </c>
      <c r="D46" s="44">
        <f>SUM(D10:D19)</f>
        <v>216</v>
      </c>
      <c r="E46" s="45">
        <f>SUM(D46/C46)</f>
        <v>0.579088471849866</v>
      </c>
      <c r="F46" s="45">
        <f>AVERAGE(F10:F19)</f>
        <v>0.83185072922288672</v>
      </c>
      <c r="H46" s="51"/>
    </row>
    <row r="47" spans="1:10" x14ac:dyDescent="0.3">
      <c r="A47" s="42"/>
      <c r="B47" s="43" t="s">
        <v>38</v>
      </c>
      <c r="C47" s="44">
        <f>SUM(C20:C30)</f>
        <v>612</v>
      </c>
      <c r="D47" s="44">
        <f>SUM(D20:D30)</f>
        <v>413</v>
      </c>
      <c r="E47" s="45">
        <f>SUM(D47/C47)</f>
        <v>0.67483660130718959</v>
      </c>
      <c r="F47" s="45">
        <f>AVERAGE(F20:F30)</f>
        <v>0.87336886586585361</v>
      </c>
      <c r="H47" s="51"/>
    </row>
    <row r="48" spans="1:10" x14ac:dyDescent="0.3">
      <c r="A48" s="42"/>
      <c r="B48" s="43" t="s">
        <v>39</v>
      </c>
      <c r="C48" s="44">
        <f>SUM(C31:C44)</f>
        <v>606</v>
      </c>
      <c r="D48" s="44">
        <f>SUM(D31:D44)</f>
        <v>320</v>
      </c>
      <c r="E48" s="45">
        <f>SUM(D48/C48)</f>
        <v>0.528052805280528</v>
      </c>
      <c r="F48" s="45">
        <f>AVERAGE(F31:F44)</f>
        <v>0.88571401037542807</v>
      </c>
      <c r="H48" s="51"/>
    </row>
    <row r="49" spans="1:8" x14ac:dyDescent="0.3">
      <c r="A49" s="42"/>
      <c r="B49" s="43" t="s">
        <v>32</v>
      </c>
      <c r="C49" s="44">
        <f>SUM(C45:C48)</f>
        <v>1871</v>
      </c>
      <c r="D49" s="44">
        <f>SUM(D45:D48)</f>
        <v>1090</v>
      </c>
      <c r="E49" s="45">
        <f>SUM(D49/C49)</f>
        <v>0.58257616247995725</v>
      </c>
      <c r="F49" s="45">
        <f>AVERAGE(F3:F44)</f>
        <v>0.86831805090694725</v>
      </c>
      <c r="H49" s="51"/>
    </row>
    <row r="50" spans="1:8" x14ac:dyDescent="0.3">
      <c r="C50" s="13"/>
      <c r="D50" s="13"/>
      <c r="E50" s="29"/>
    </row>
    <row r="78" spans="13:13" x14ac:dyDescent="0.3">
      <c r="M78" s="5" t="s">
        <v>216</v>
      </c>
    </row>
  </sheetData>
  <autoFilter ref="A2:G44"/>
  <sortState ref="B31:H44">
    <sortCondition ref="B31"/>
  </sortState>
  <mergeCells count="1">
    <mergeCell ref="C1:E1"/>
  </mergeCells>
  <phoneticPr fontId="6" type="noConversion"/>
  <printOptions horizontalCentered="1"/>
  <pageMargins left="0.52" right="0.75" top="1.21" bottom="0.52" header="0.5" footer="0.5"/>
  <pageSetup orientation="landscape" r:id="rId1"/>
  <headerFooter alignWithMargins="0">
    <oddHeader>&amp;C&amp;"Century Gothic,Regular"&amp;14VALLEY MEDICAL GROUP
QUALITY REPORTING DASHBOARD 2Q2014</oddHeader>
    <oddFooter>&amp;R&amp;"Century Gothic,Italic"Confidential Information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C000"/>
  </sheetPr>
  <dimension ref="A1:BT49"/>
  <sheetViews>
    <sheetView zoomScaleNormal="100" workbookViewId="0">
      <selection activeCell="C1" sqref="C1:E1"/>
    </sheetView>
  </sheetViews>
  <sheetFormatPr defaultRowHeight="17.25" x14ac:dyDescent="0.3"/>
  <cols>
    <col min="1" max="1" width="9.140625" style="1"/>
    <col min="2" max="2" width="24.140625" style="11" customWidth="1"/>
    <col min="3" max="4" width="14.85546875" style="5" customWidth="1"/>
    <col min="5" max="5" width="14.85546875" style="12" customWidth="1"/>
    <col min="6" max="6" width="24.42578125" style="5" bestFit="1" customWidth="1"/>
    <col min="7" max="8" width="9.140625" style="1"/>
    <col min="9" max="9" width="10.42578125" style="19" bestFit="1" customWidth="1"/>
    <col min="10" max="16384" width="9.140625" style="5"/>
  </cols>
  <sheetData>
    <row r="1" spans="1:9" ht="39.75" customHeight="1" thickBot="1" x14ac:dyDescent="0.35">
      <c r="B1" s="105"/>
      <c r="C1" s="174" t="s">
        <v>40</v>
      </c>
      <c r="D1" s="175"/>
      <c r="E1" s="176"/>
      <c r="F1" s="106" t="s">
        <v>67</v>
      </c>
    </row>
    <row r="2" spans="1:9" ht="18" thickBot="1" x14ac:dyDescent="0.35">
      <c r="A2" s="2" t="s">
        <v>54</v>
      </c>
      <c r="B2" s="107" t="s">
        <v>1</v>
      </c>
      <c r="C2" s="90" t="s">
        <v>41</v>
      </c>
      <c r="D2" s="108" t="s">
        <v>42</v>
      </c>
      <c r="E2" s="109" t="s">
        <v>43</v>
      </c>
      <c r="F2" s="110" t="s">
        <v>66</v>
      </c>
      <c r="G2" s="2"/>
      <c r="H2" s="2"/>
    </row>
    <row r="3" spans="1:9" x14ac:dyDescent="0.3">
      <c r="A3" s="1" t="s">
        <v>36</v>
      </c>
      <c r="B3" s="88" t="s">
        <v>4</v>
      </c>
      <c r="C3" s="128">
        <v>618</v>
      </c>
      <c r="D3" s="42">
        <v>440</v>
      </c>
      <c r="E3" s="104">
        <f t="shared" ref="E3:E44" si="0">D3/C3</f>
        <v>0.71197411003236244</v>
      </c>
      <c r="F3" s="111"/>
      <c r="G3" s="1" t="s">
        <v>195</v>
      </c>
      <c r="I3"/>
    </row>
    <row r="4" spans="1:9" x14ac:dyDescent="0.3">
      <c r="A4" s="54" t="s">
        <v>36</v>
      </c>
      <c r="B4" s="98" t="s">
        <v>12</v>
      </c>
      <c r="C4" s="128">
        <v>435</v>
      </c>
      <c r="D4" s="42">
        <v>316</v>
      </c>
      <c r="E4" s="104">
        <f t="shared" si="0"/>
        <v>0.72643678160919545</v>
      </c>
      <c r="F4" s="112"/>
      <c r="G4" s="54" t="s">
        <v>152</v>
      </c>
      <c r="I4"/>
    </row>
    <row r="5" spans="1:9" x14ac:dyDescent="0.3">
      <c r="A5" s="1" t="s">
        <v>36</v>
      </c>
      <c r="B5" s="88" t="s">
        <v>17</v>
      </c>
      <c r="C5" s="128">
        <v>978</v>
      </c>
      <c r="D5" s="42">
        <v>668</v>
      </c>
      <c r="E5" s="104">
        <f t="shared" si="0"/>
        <v>0.68302658486707568</v>
      </c>
      <c r="F5" s="113"/>
      <c r="G5" s="1" t="s">
        <v>153</v>
      </c>
      <c r="I5"/>
    </row>
    <row r="6" spans="1:9" x14ac:dyDescent="0.3">
      <c r="A6" s="1" t="s">
        <v>36</v>
      </c>
      <c r="B6" s="88" t="s">
        <v>20</v>
      </c>
      <c r="C6" s="128">
        <v>904</v>
      </c>
      <c r="D6" s="42">
        <v>515</v>
      </c>
      <c r="E6" s="104">
        <f t="shared" si="0"/>
        <v>0.56969026548672563</v>
      </c>
      <c r="F6" s="113"/>
      <c r="G6" s="1" t="s">
        <v>154</v>
      </c>
      <c r="I6"/>
    </row>
    <row r="7" spans="1:9" x14ac:dyDescent="0.3">
      <c r="A7" s="1" t="s">
        <v>36</v>
      </c>
      <c r="B7" s="88" t="s">
        <v>24</v>
      </c>
      <c r="C7" s="128">
        <v>557</v>
      </c>
      <c r="D7" s="42">
        <v>406</v>
      </c>
      <c r="E7" s="104">
        <f t="shared" si="0"/>
        <v>0.72890484739676842</v>
      </c>
      <c r="F7" s="113"/>
      <c r="G7" s="1" t="s">
        <v>155</v>
      </c>
      <c r="I7"/>
    </row>
    <row r="8" spans="1:9" x14ac:dyDescent="0.3">
      <c r="A8" s="1" t="s">
        <v>36</v>
      </c>
      <c r="B8" s="88" t="s">
        <v>189</v>
      </c>
      <c r="C8" s="128">
        <v>549</v>
      </c>
      <c r="D8" s="42">
        <v>355</v>
      </c>
      <c r="E8" s="104">
        <f t="shared" si="0"/>
        <v>0.6466302367941712</v>
      </c>
      <c r="F8" s="113"/>
      <c r="G8" s="1" t="s">
        <v>190</v>
      </c>
      <c r="I8"/>
    </row>
    <row r="9" spans="1:9" x14ac:dyDescent="0.3">
      <c r="A9" s="1" t="s">
        <v>36</v>
      </c>
      <c r="B9" s="88" t="s">
        <v>46</v>
      </c>
      <c r="C9" s="128">
        <v>733</v>
      </c>
      <c r="D9" s="42">
        <v>397</v>
      </c>
      <c r="E9" s="104">
        <f t="shared" si="0"/>
        <v>0.54160982264665758</v>
      </c>
      <c r="F9" s="113"/>
      <c r="G9" s="1" t="s">
        <v>156</v>
      </c>
      <c r="I9"/>
    </row>
    <row r="10" spans="1:9" x14ac:dyDescent="0.3">
      <c r="A10" s="1" t="s">
        <v>36</v>
      </c>
      <c r="B10" s="88" t="s">
        <v>31</v>
      </c>
      <c r="C10" s="128">
        <v>738</v>
      </c>
      <c r="D10" s="42">
        <v>583</v>
      </c>
      <c r="E10" s="104">
        <f t="shared" si="0"/>
        <v>0.78997289972899731</v>
      </c>
      <c r="F10" s="113"/>
      <c r="G10" s="51" t="s">
        <v>157</v>
      </c>
      <c r="I10"/>
    </row>
    <row r="11" spans="1:9" s="32" customFormat="1" x14ac:dyDescent="0.3">
      <c r="A11" s="54" t="s">
        <v>37</v>
      </c>
      <c r="B11" s="98" t="s">
        <v>7</v>
      </c>
      <c r="C11" s="128">
        <v>515</v>
      </c>
      <c r="D11" s="42">
        <v>360</v>
      </c>
      <c r="E11" s="104">
        <f t="shared" si="0"/>
        <v>0.69902912621359226</v>
      </c>
      <c r="F11" s="114"/>
      <c r="G11" s="54" t="s">
        <v>196</v>
      </c>
      <c r="H11" s="1"/>
      <c r="I11"/>
    </row>
    <row r="12" spans="1:9" x14ac:dyDescent="0.3">
      <c r="A12" s="54" t="s">
        <v>37</v>
      </c>
      <c r="B12" s="98" t="s">
        <v>193</v>
      </c>
      <c r="C12" s="128">
        <v>504</v>
      </c>
      <c r="D12" s="42">
        <v>392</v>
      </c>
      <c r="E12" s="104">
        <f t="shared" si="0"/>
        <v>0.77777777777777779</v>
      </c>
      <c r="F12" s="113"/>
      <c r="G12" s="54" t="s">
        <v>194</v>
      </c>
      <c r="I12"/>
    </row>
    <row r="13" spans="1:9" x14ac:dyDescent="0.3">
      <c r="A13" s="54" t="s">
        <v>37</v>
      </c>
      <c r="B13" s="98" t="s">
        <v>11</v>
      </c>
      <c r="C13" s="128">
        <v>754</v>
      </c>
      <c r="D13" s="42">
        <v>560</v>
      </c>
      <c r="E13" s="104">
        <f t="shared" si="0"/>
        <v>0.7427055702917772</v>
      </c>
      <c r="F13" s="113"/>
      <c r="G13" s="54" t="s">
        <v>159</v>
      </c>
      <c r="I13"/>
    </row>
    <row r="14" spans="1:9" x14ac:dyDescent="0.3">
      <c r="A14" s="54" t="s">
        <v>37</v>
      </c>
      <c r="B14" s="98" t="s">
        <v>19</v>
      </c>
      <c r="C14" s="128">
        <v>876</v>
      </c>
      <c r="D14" s="42">
        <v>670</v>
      </c>
      <c r="E14" s="104">
        <f t="shared" si="0"/>
        <v>0.76484018264840181</v>
      </c>
      <c r="F14" s="113"/>
      <c r="G14" s="54" t="s">
        <v>161</v>
      </c>
      <c r="I14"/>
    </row>
    <row r="15" spans="1:9" x14ac:dyDescent="0.3">
      <c r="A15" s="54" t="s">
        <v>37</v>
      </c>
      <c r="B15" s="98" t="s">
        <v>150</v>
      </c>
      <c r="C15" s="128">
        <v>409</v>
      </c>
      <c r="D15" s="42">
        <v>314</v>
      </c>
      <c r="E15" s="104">
        <f t="shared" si="0"/>
        <v>0.76772616136919314</v>
      </c>
      <c r="F15" s="113"/>
      <c r="G15" s="54" t="s">
        <v>163</v>
      </c>
      <c r="I15"/>
    </row>
    <row r="16" spans="1:9" x14ac:dyDescent="0.3">
      <c r="A16" s="54" t="s">
        <v>37</v>
      </c>
      <c r="B16" s="98" t="s">
        <v>55</v>
      </c>
      <c r="C16" s="128">
        <v>1024</v>
      </c>
      <c r="D16" s="42">
        <v>767</v>
      </c>
      <c r="E16" s="104">
        <f t="shared" si="0"/>
        <v>0.7490234375</v>
      </c>
      <c r="F16" s="113"/>
      <c r="G16" s="54" t="s">
        <v>197</v>
      </c>
      <c r="I16"/>
    </row>
    <row r="17" spans="1:9" x14ac:dyDescent="0.3">
      <c r="A17" s="54" t="s">
        <v>37</v>
      </c>
      <c r="B17" s="98" t="s">
        <v>27</v>
      </c>
      <c r="C17" s="128">
        <v>876</v>
      </c>
      <c r="D17" s="42">
        <v>654</v>
      </c>
      <c r="E17" s="104">
        <f t="shared" si="0"/>
        <v>0.74657534246575341</v>
      </c>
      <c r="F17" s="113"/>
      <c r="G17" s="54" t="s">
        <v>198</v>
      </c>
      <c r="I17"/>
    </row>
    <row r="18" spans="1:9" x14ac:dyDescent="0.3">
      <c r="A18" s="54" t="s">
        <v>37</v>
      </c>
      <c r="B18" s="98" t="s">
        <v>30</v>
      </c>
      <c r="C18" s="128">
        <v>523</v>
      </c>
      <c r="D18" s="42">
        <v>408</v>
      </c>
      <c r="E18" s="104">
        <f t="shared" si="0"/>
        <v>0.78011472275334603</v>
      </c>
      <c r="F18" s="113"/>
      <c r="G18" s="33" t="s">
        <v>199</v>
      </c>
      <c r="I18"/>
    </row>
    <row r="19" spans="1:9" x14ac:dyDescent="0.3">
      <c r="A19" s="54" t="s">
        <v>38</v>
      </c>
      <c r="B19" s="98" t="s">
        <v>5</v>
      </c>
      <c r="C19" s="128">
        <v>710</v>
      </c>
      <c r="D19" s="42">
        <v>419</v>
      </c>
      <c r="E19" s="104">
        <f t="shared" si="0"/>
        <v>0.59014084507042253</v>
      </c>
      <c r="F19" s="113"/>
      <c r="G19" s="54" t="s">
        <v>200</v>
      </c>
      <c r="I19"/>
    </row>
    <row r="20" spans="1:9" x14ac:dyDescent="0.3">
      <c r="A20" s="54" t="s">
        <v>38</v>
      </c>
      <c r="B20" s="98" t="s">
        <v>56</v>
      </c>
      <c r="C20" s="128">
        <v>931</v>
      </c>
      <c r="D20" s="42">
        <v>613</v>
      </c>
      <c r="E20" s="104">
        <f t="shared" si="0"/>
        <v>0.65843179377013961</v>
      </c>
      <c r="F20" s="113"/>
      <c r="G20" s="54" t="s">
        <v>168</v>
      </c>
      <c r="I20"/>
    </row>
    <row r="21" spans="1:9" x14ac:dyDescent="0.3">
      <c r="A21" s="54" t="s">
        <v>38</v>
      </c>
      <c r="B21" s="98" t="s">
        <v>6</v>
      </c>
      <c r="C21" s="128">
        <v>1269</v>
      </c>
      <c r="D21" s="42">
        <v>836</v>
      </c>
      <c r="E21" s="104">
        <f t="shared" si="0"/>
        <v>0.65878644602048853</v>
      </c>
      <c r="F21" s="113"/>
      <c r="G21" s="54" t="s">
        <v>169</v>
      </c>
      <c r="I21"/>
    </row>
    <row r="22" spans="1:9" x14ac:dyDescent="0.3">
      <c r="A22" s="54" t="s">
        <v>38</v>
      </c>
      <c r="B22" s="98" t="s">
        <v>214</v>
      </c>
      <c r="C22" s="128">
        <v>667</v>
      </c>
      <c r="D22" s="42">
        <v>478</v>
      </c>
      <c r="E22" s="104">
        <f t="shared" si="0"/>
        <v>0.71664167916041976</v>
      </c>
      <c r="F22" s="113"/>
      <c r="G22" s="54" t="s">
        <v>212</v>
      </c>
      <c r="I22"/>
    </row>
    <row r="23" spans="1:9" x14ac:dyDescent="0.3">
      <c r="A23" s="54" t="s">
        <v>38</v>
      </c>
      <c r="B23" s="98" t="s">
        <v>14</v>
      </c>
      <c r="C23" s="128">
        <v>1243</v>
      </c>
      <c r="D23" s="42">
        <v>873</v>
      </c>
      <c r="E23" s="104">
        <f t="shared" si="0"/>
        <v>0.70233306516492355</v>
      </c>
      <c r="F23" s="113"/>
      <c r="G23" s="54" t="s">
        <v>171</v>
      </c>
      <c r="I23"/>
    </row>
    <row r="24" spans="1:9" x14ac:dyDescent="0.3">
      <c r="A24" s="54" t="s">
        <v>38</v>
      </c>
      <c r="B24" s="98" t="s">
        <v>15</v>
      </c>
      <c r="C24" s="128">
        <v>591</v>
      </c>
      <c r="D24" s="42">
        <v>471</v>
      </c>
      <c r="E24" s="104">
        <f t="shared" si="0"/>
        <v>0.79695431472081213</v>
      </c>
      <c r="F24" s="113"/>
      <c r="G24" s="54" t="s">
        <v>172</v>
      </c>
      <c r="I24"/>
    </row>
    <row r="25" spans="1:9" x14ac:dyDescent="0.3">
      <c r="A25" s="54" t="s">
        <v>38</v>
      </c>
      <c r="B25" s="98" t="s">
        <v>204</v>
      </c>
      <c r="C25" s="128">
        <v>828</v>
      </c>
      <c r="D25" s="42">
        <v>638</v>
      </c>
      <c r="E25" s="104">
        <f t="shared" si="0"/>
        <v>0.77053140096618356</v>
      </c>
      <c r="F25" s="113"/>
      <c r="G25" s="54" t="s">
        <v>209</v>
      </c>
      <c r="I25"/>
    </row>
    <row r="26" spans="1:9" x14ac:dyDescent="0.3">
      <c r="A26" s="54" t="s">
        <v>38</v>
      </c>
      <c r="B26" s="98" t="s">
        <v>191</v>
      </c>
      <c r="C26" s="128">
        <v>655</v>
      </c>
      <c r="D26" s="42">
        <v>422</v>
      </c>
      <c r="E26" s="104">
        <f t="shared" si="0"/>
        <v>0.64427480916030533</v>
      </c>
      <c r="F26" s="113"/>
      <c r="G26" s="54" t="s">
        <v>203</v>
      </c>
      <c r="I26"/>
    </row>
    <row r="27" spans="1:9" x14ac:dyDescent="0.3">
      <c r="A27" s="54" t="s">
        <v>38</v>
      </c>
      <c r="B27" s="98" t="s">
        <v>22</v>
      </c>
      <c r="C27" s="128">
        <v>1259</v>
      </c>
      <c r="D27" s="42">
        <v>844</v>
      </c>
      <c r="E27" s="104">
        <f t="shared" si="0"/>
        <v>0.67037331215250195</v>
      </c>
      <c r="F27" s="113"/>
      <c r="G27" s="54" t="s">
        <v>173</v>
      </c>
      <c r="I27"/>
    </row>
    <row r="28" spans="1:9" x14ac:dyDescent="0.3">
      <c r="A28" s="54" t="s">
        <v>38</v>
      </c>
      <c r="B28" s="98" t="s">
        <v>25</v>
      </c>
      <c r="C28" s="128">
        <v>608</v>
      </c>
      <c r="D28" s="42">
        <v>476</v>
      </c>
      <c r="E28" s="104">
        <f t="shared" si="0"/>
        <v>0.78289473684210531</v>
      </c>
      <c r="F28" s="113"/>
      <c r="G28" s="54" t="s">
        <v>174</v>
      </c>
      <c r="I28"/>
    </row>
    <row r="29" spans="1:9" x14ac:dyDescent="0.3">
      <c r="A29" s="54" t="s">
        <v>38</v>
      </c>
      <c r="B29" s="98" t="s">
        <v>215</v>
      </c>
      <c r="C29" s="128">
        <v>893</v>
      </c>
      <c r="D29" s="42">
        <v>545</v>
      </c>
      <c r="E29" s="104">
        <f t="shared" si="0"/>
        <v>0.61030235162374025</v>
      </c>
      <c r="F29" s="113"/>
      <c r="G29" s="54" t="s">
        <v>213</v>
      </c>
      <c r="I29"/>
    </row>
    <row r="30" spans="1:9" x14ac:dyDescent="0.3">
      <c r="A30" s="54" t="s">
        <v>38</v>
      </c>
      <c r="B30" s="98" t="s">
        <v>28</v>
      </c>
      <c r="C30" s="128">
        <v>362</v>
      </c>
      <c r="D30" s="42">
        <v>105</v>
      </c>
      <c r="E30" s="104">
        <f t="shared" si="0"/>
        <v>0.29005524861878451</v>
      </c>
      <c r="F30" s="113"/>
      <c r="G30" s="54" t="s">
        <v>175</v>
      </c>
      <c r="I30"/>
    </row>
    <row r="31" spans="1:9" x14ac:dyDescent="0.3">
      <c r="A31" s="1" t="s">
        <v>39</v>
      </c>
      <c r="B31" s="88" t="s">
        <v>70</v>
      </c>
      <c r="C31" s="128">
        <v>382</v>
      </c>
      <c r="D31" s="42">
        <v>281</v>
      </c>
      <c r="E31" s="104">
        <f t="shared" si="0"/>
        <v>0.73560209424083767</v>
      </c>
      <c r="F31" s="113"/>
      <c r="G31" s="51" t="s">
        <v>201</v>
      </c>
      <c r="I31"/>
    </row>
    <row r="32" spans="1:9" x14ac:dyDescent="0.3">
      <c r="A32" s="1" t="s">
        <v>39</v>
      </c>
      <c r="B32" s="88" t="s">
        <v>206</v>
      </c>
      <c r="C32" s="128">
        <v>424</v>
      </c>
      <c r="D32" s="42">
        <v>302</v>
      </c>
      <c r="E32" s="104">
        <f t="shared" si="0"/>
        <v>0.71226415094339623</v>
      </c>
      <c r="F32" s="113"/>
      <c r="G32" s="1" t="s">
        <v>208</v>
      </c>
      <c r="I32"/>
    </row>
    <row r="33" spans="1:72" x14ac:dyDescent="0.3">
      <c r="A33" s="1" t="s">
        <v>39</v>
      </c>
      <c r="B33" s="88" t="s">
        <v>8</v>
      </c>
      <c r="C33" s="128">
        <v>525</v>
      </c>
      <c r="D33" s="42">
        <v>359</v>
      </c>
      <c r="E33" s="104">
        <f t="shared" si="0"/>
        <v>0.68380952380952376</v>
      </c>
      <c r="F33" s="113"/>
      <c r="G33" s="1" t="s">
        <v>177</v>
      </c>
      <c r="I33"/>
    </row>
    <row r="34" spans="1:72" x14ac:dyDescent="0.3">
      <c r="A34" s="1" t="s">
        <v>39</v>
      </c>
      <c r="B34" s="98" t="s">
        <v>9</v>
      </c>
      <c r="C34" s="128">
        <v>486</v>
      </c>
      <c r="D34" s="42">
        <v>327</v>
      </c>
      <c r="E34" s="104">
        <f t="shared" si="0"/>
        <v>0.6728395061728395</v>
      </c>
      <c r="F34" s="113"/>
      <c r="G34" s="54" t="s">
        <v>178</v>
      </c>
      <c r="I34"/>
    </row>
    <row r="35" spans="1:72" x14ac:dyDescent="0.3">
      <c r="A35" s="1" t="s">
        <v>39</v>
      </c>
      <c r="B35" s="88" t="s">
        <v>10</v>
      </c>
      <c r="C35" s="128">
        <v>888</v>
      </c>
      <c r="D35" s="42">
        <v>475</v>
      </c>
      <c r="E35" s="104">
        <f t="shared" si="0"/>
        <v>0.53490990990990994</v>
      </c>
      <c r="F35" s="113"/>
      <c r="G35" s="1" t="s">
        <v>179</v>
      </c>
      <c r="I35"/>
    </row>
    <row r="36" spans="1:72" x14ac:dyDescent="0.3">
      <c r="A36" s="1" t="s">
        <v>39</v>
      </c>
      <c r="B36" s="88" t="s">
        <v>68</v>
      </c>
      <c r="C36" s="128">
        <v>441</v>
      </c>
      <c r="D36" s="42">
        <v>264</v>
      </c>
      <c r="E36" s="104">
        <f t="shared" si="0"/>
        <v>0.59863945578231292</v>
      </c>
      <c r="F36" s="113"/>
      <c r="G36" s="1" t="s">
        <v>180</v>
      </c>
      <c r="I36"/>
    </row>
    <row r="37" spans="1:72" x14ac:dyDescent="0.3">
      <c r="A37" s="1" t="s">
        <v>39</v>
      </c>
      <c r="B37" s="88" t="s">
        <v>13</v>
      </c>
      <c r="C37" s="128">
        <v>745</v>
      </c>
      <c r="D37" s="42">
        <v>494</v>
      </c>
      <c r="E37" s="104">
        <f t="shared" si="0"/>
        <v>0.6630872483221476</v>
      </c>
      <c r="F37" s="113"/>
      <c r="G37" s="1" t="s">
        <v>181</v>
      </c>
      <c r="I37"/>
    </row>
    <row r="38" spans="1:72" x14ac:dyDescent="0.3">
      <c r="A38" s="1" t="s">
        <v>39</v>
      </c>
      <c r="B38" s="88" t="s">
        <v>16</v>
      </c>
      <c r="C38" s="128">
        <v>1128</v>
      </c>
      <c r="D38" s="42">
        <v>710</v>
      </c>
      <c r="E38" s="104">
        <f t="shared" si="0"/>
        <v>0.62943262411347523</v>
      </c>
      <c r="F38" s="113"/>
      <c r="G38" s="1" t="s">
        <v>182</v>
      </c>
      <c r="I38"/>
    </row>
    <row r="39" spans="1:72" x14ac:dyDescent="0.3">
      <c r="A39" s="1" t="s">
        <v>39</v>
      </c>
      <c r="B39" s="88" t="s">
        <v>18</v>
      </c>
      <c r="C39" s="128">
        <v>364</v>
      </c>
      <c r="D39" s="42">
        <v>278</v>
      </c>
      <c r="E39" s="104">
        <f t="shared" si="0"/>
        <v>0.76373626373626369</v>
      </c>
      <c r="F39" s="113"/>
      <c r="G39" s="51" t="s">
        <v>183</v>
      </c>
      <c r="I39"/>
    </row>
    <row r="40" spans="1:72" x14ac:dyDescent="0.3">
      <c r="A40" s="54" t="s">
        <v>39</v>
      </c>
      <c r="B40" s="88" t="s">
        <v>148</v>
      </c>
      <c r="C40" s="128">
        <v>736</v>
      </c>
      <c r="D40" s="42">
        <v>531</v>
      </c>
      <c r="E40" s="104">
        <f t="shared" si="0"/>
        <v>0.72146739130434778</v>
      </c>
      <c r="F40" s="113"/>
      <c r="G40" s="1" t="s">
        <v>184</v>
      </c>
      <c r="I40"/>
    </row>
    <row r="41" spans="1:72" x14ac:dyDescent="0.3">
      <c r="A41" s="1" t="s">
        <v>39</v>
      </c>
      <c r="B41" s="88" t="s">
        <v>21</v>
      </c>
      <c r="C41" s="128">
        <v>724</v>
      </c>
      <c r="D41" s="42">
        <v>454</v>
      </c>
      <c r="E41" s="104">
        <f t="shared" si="0"/>
        <v>0.6270718232044199</v>
      </c>
      <c r="F41" s="113"/>
      <c r="G41" s="1" t="s">
        <v>202</v>
      </c>
      <c r="I41"/>
    </row>
    <row r="42" spans="1:72" x14ac:dyDescent="0.3">
      <c r="A42" s="1" t="s">
        <v>39</v>
      </c>
      <c r="B42" s="88" t="s">
        <v>26</v>
      </c>
      <c r="C42" s="128">
        <v>1256</v>
      </c>
      <c r="D42" s="42">
        <v>757</v>
      </c>
      <c r="E42" s="104">
        <f t="shared" si="0"/>
        <v>0.60270700636942676</v>
      </c>
      <c r="F42" s="113"/>
      <c r="G42" s="1" t="s">
        <v>186</v>
      </c>
      <c r="I42"/>
    </row>
    <row r="43" spans="1:72" x14ac:dyDescent="0.3">
      <c r="A43" s="1" t="s">
        <v>39</v>
      </c>
      <c r="B43" s="88" t="s">
        <v>69</v>
      </c>
      <c r="C43" s="128">
        <v>515</v>
      </c>
      <c r="D43" s="42">
        <v>334</v>
      </c>
      <c r="E43" s="104">
        <f t="shared" si="0"/>
        <v>0.64854368932038831</v>
      </c>
      <c r="F43" s="115"/>
      <c r="G43" s="1" t="s">
        <v>187</v>
      </c>
      <c r="I43"/>
    </row>
    <row r="44" spans="1:72" s="31" customFormat="1" ht="18" thickBot="1" x14ac:dyDescent="0.35">
      <c r="A44" s="1" t="s">
        <v>39</v>
      </c>
      <c r="B44" s="118" t="s">
        <v>29</v>
      </c>
      <c r="C44" s="129">
        <v>716</v>
      </c>
      <c r="D44" s="69">
        <v>396</v>
      </c>
      <c r="E44" s="117">
        <f t="shared" si="0"/>
        <v>0.55307262569832405</v>
      </c>
      <c r="F44" s="116"/>
      <c r="G44" s="51" t="s">
        <v>188</v>
      </c>
      <c r="H44" s="33"/>
      <c r="I44" s="132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</row>
    <row r="45" spans="1:72" s="14" customFormat="1" ht="18" thickBot="1" x14ac:dyDescent="0.35">
      <c r="A45" s="1"/>
      <c r="B45" s="119" t="s">
        <v>36</v>
      </c>
      <c r="C45" s="92">
        <f>SUM(C3:C10)</f>
        <v>5512</v>
      </c>
      <c r="D45" s="130">
        <f>SUM(D3:D10)</f>
        <v>3680</v>
      </c>
      <c r="E45" s="120">
        <f>SUM(D45/C45)</f>
        <v>0.66763425253991293</v>
      </c>
      <c r="F45" s="121" t="s">
        <v>143</v>
      </c>
      <c r="G45" s="1"/>
      <c r="H45" s="33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</row>
    <row r="46" spans="1:72" x14ac:dyDescent="0.3">
      <c r="B46" s="122" t="s">
        <v>37</v>
      </c>
      <c r="C46" s="42">
        <f>SUM(C11:C18)</f>
        <v>5481</v>
      </c>
      <c r="D46" s="82">
        <f>SUM(D11:D18)</f>
        <v>4125</v>
      </c>
      <c r="E46" s="123">
        <f>SUM(D46/C46)</f>
        <v>0.75259989053092502</v>
      </c>
      <c r="F46" s="124" t="s">
        <v>143</v>
      </c>
      <c r="H46" s="33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</row>
    <row r="47" spans="1:72" x14ac:dyDescent="0.3">
      <c r="B47" s="122" t="s">
        <v>38</v>
      </c>
      <c r="C47" s="42">
        <f>SUM(C19:C30)</f>
        <v>10016</v>
      </c>
      <c r="D47" s="82">
        <f>SUM(D19:D30)</f>
        <v>6720</v>
      </c>
      <c r="E47" s="123">
        <f>SUM(D47/C47)</f>
        <v>0.67092651757188504</v>
      </c>
      <c r="F47" s="124" t="s">
        <v>143</v>
      </c>
      <c r="H47" s="33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</row>
    <row r="48" spans="1:72" x14ac:dyDescent="0.3">
      <c r="B48" s="122" t="s">
        <v>39</v>
      </c>
      <c r="C48" s="42">
        <f>SUM(C31:C44)</f>
        <v>9330</v>
      </c>
      <c r="D48" s="82">
        <f>SUM(D31:D44)</f>
        <v>5962</v>
      </c>
      <c r="E48" s="123">
        <f>SUM(D48/C48)</f>
        <v>0.63901393354769565</v>
      </c>
      <c r="F48" s="124" t="s">
        <v>143</v>
      </c>
      <c r="H48" s="33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4"/>
    </row>
    <row r="49" spans="2:72" ht="18" thickBot="1" x14ac:dyDescent="0.35">
      <c r="B49" s="125" t="s">
        <v>32</v>
      </c>
      <c r="C49" s="126">
        <f>SUM(C45:C48)</f>
        <v>30339</v>
      </c>
      <c r="D49" s="126">
        <f>SUM(D45:D48)</f>
        <v>20487</v>
      </c>
      <c r="E49" s="127">
        <f>SUM(D49/C49)</f>
        <v>0.67526945515672898</v>
      </c>
      <c r="F49" s="1"/>
      <c r="H49" s="33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4"/>
    </row>
  </sheetData>
  <autoFilter ref="A2:G44">
    <sortState ref="A3:G49">
      <sortCondition ref="A2:A44"/>
    </sortState>
  </autoFilter>
  <sortState ref="B31:G44">
    <sortCondition ref="B31"/>
  </sortState>
  <mergeCells count="1">
    <mergeCell ref="C1:E1"/>
  </mergeCells>
  <phoneticPr fontId="6" type="noConversion"/>
  <printOptions horizontalCentered="1"/>
  <pageMargins left="0.75" right="0.75" top="1.1299999999999999" bottom="1" header="0.5" footer="0.5"/>
  <pageSetup orientation="landscape" r:id="rId1"/>
  <headerFooter alignWithMargins="0">
    <oddHeader>&amp;C&amp;"Century Gothic,Regular"&amp;14VALLEY MEDICAL GROUP
QUALITY REPORTING DASHBOARD 3Q2014</oddHeader>
    <oddFooter>&amp;R&amp;"Century Gothic,Italic"Confidential Information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20"/>
  <sheetViews>
    <sheetView workbookViewId="0">
      <selection activeCell="E2" sqref="E2"/>
    </sheetView>
  </sheetViews>
  <sheetFormatPr defaultColWidth="26.5703125" defaultRowHeight="17.25" x14ac:dyDescent="0.3"/>
  <cols>
    <col min="1" max="1" width="23.85546875" style="37" customWidth="1"/>
    <col min="2" max="2" width="17.5703125" style="37" customWidth="1"/>
    <col min="3" max="4" width="37.5703125" style="37" customWidth="1"/>
    <col min="5" max="5" width="45.7109375" style="37" customWidth="1"/>
    <col min="6" max="16384" width="26.5703125" style="5"/>
  </cols>
  <sheetData>
    <row r="1" spans="1:5" s="41" customFormat="1" ht="15" x14ac:dyDescent="0.2">
      <c r="A1" s="40" t="s">
        <v>72</v>
      </c>
      <c r="B1" s="40" t="s">
        <v>76</v>
      </c>
      <c r="C1" s="40" t="s">
        <v>73</v>
      </c>
      <c r="D1" s="40" t="s">
        <v>74</v>
      </c>
      <c r="E1" s="40" t="s">
        <v>75</v>
      </c>
    </row>
    <row r="2" spans="1:5" ht="138" x14ac:dyDescent="0.3">
      <c r="A2" s="37" t="s">
        <v>89</v>
      </c>
      <c r="B2" s="37" t="s">
        <v>77</v>
      </c>
      <c r="C2" s="38" t="s">
        <v>81</v>
      </c>
      <c r="D2" s="37" t="s">
        <v>82</v>
      </c>
      <c r="E2" s="37" t="s">
        <v>83</v>
      </c>
    </row>
    <row r="3" spans="1:5" ht="103.5" x14ac:dyDescent="0.3">
      <c r="A3" s="37" t="s">
        <v>90</v>
      </c>
      <c r="B3" s="37" t="s">
        <v>77</v>
      </c>
      <c r="C3" s="38" t="s">
        <v>78</v>
      </c>
      <c r="D3" s="38" t="s">
        <v>79</v>
      </c>
      <c r="E3" s="37" t="s">
        <v>80</v>
      </c>
    </row>
    <row r="4" spans="1:5" x14ac:dyDescent="0.3">
      <c r="A4" s="37" t="s">
        <v>45</v>
      </c>
    </row>
    <row r="5" spans="1:5" ht="86.25" x14ac:dyDescent="0.3">
      <c r="A5" s="39" t="s">
        <v>91</v>
      </c>
      <c r="B5" s="37" t="s">
        <v>77</v>
      </c>
      <c r="C5" s="37" t="s">
        <v>97</v>
      </c>
      <c r="D5" s="37" t="s">
        <v>92</v>
      </c>
      <c r="E5" s="37" t="s">
        <v>98</v>
      </c>
    </row>
    <row r="6" spans="1:5" ht="86.25" x14ac:dyDescent="0.3">
      <c r="A6" s="39" t="s">
        <v>84</v>
      </c>
      <c r="B6" s="37" t="s">
        <v>77</v>
      </c>
      <c r="C6" s="37" t="s">
        <v>93</v>
      </c>
      <c r="D6" s="37" t="s">
        <v>92</v>
      </c>
      <c r="E6" s="37" t="s">
        <v>94</v>
      </c>
    </row>
    <row r="7" spans="1:5" ht="86.25" x14ac:dyDescent="0.3">
      <c r="A7" s="39" t="s">
        <v>85</v>
      </c>
      <c r="B7" s="37" t="s">
        <v>77</v>
      </c>
      <c r="C7" s="37" t="s">
        <v>99</v>
      </c>
      <c r="D7" s="37" t="s">
        <v>92</v>
      </c>
      <c r="E7" s="37" t="s">
        <v>100</v>
      </c>
    </row>
    <row r="8" spans="1:5" ht="86.25" x14ac:dyDescent="0.3">
      <c r="A8" s="39" t="s">
        <v>86</v>
      </c>
      <c r="B8" s="37" t="s">
        <v>77</v>
      </c>
      <c r="C8" s="37" t="s">
        <v>95</v>
      </c>
      <c r="D8" s="37" t="s">
        <v>92</v>
      </c>
      <c r="E8" s="37" t="s">
        <v>96</v>
      </c>
    </row>
    <row r="9" spans="1:5" ht="86.25" x14ac:dyDescent="0.3">
      <c r="A9" s="39" t="s">
        <v>88</v>
      </c>
      <c r="B9" s="37" t="s">
        <v>77</v>
      </c>
      <c r="C9" s="37" t="s">
        <v>101</v>
      </c>
      <c r="D9" s="37" t="s">
        <v>92</v>
      </c>
      <c r="E9" s="37" t="s">
        <v>102</v>
      </c>
    </row>
    <row r="10" spans="1:5" ht="138" x14ac:dyDescent="0.3">
      <c r="A10" s="39" t="s">
        <v>87</v>
      </c>
      <c r="B10" s="37" t="s">
        <v>77</v>
      </c>
      <c r="C10" s="37" t="s">
        <v>103</v>
      </c>
      <c r="D10" s="37" t="s">
        <v>92</v>
      </c>
      <c r="E10" s="37" t="s">
        <v>104</v>
      </c>
    </row>
    <row r="11" spans="1:5" ht="86.25" x14ac:dyDescent="0.3">
      <c r="A11" s="39" t="s">
        <v>105</v>
      </c>
      <c r="B11" s="37" t="s">
        <v>114</v>
      </c>
      <c r="C11" s="46" t="s">
        <v>117</v>
      </c>
      <c r="D11" s="37" t="s">
        <v>115</v>
      </c>
      <c r="E11" s="37" t="s">
        <v>116</v>
      </c>
    </row>
    <row r="12" spans="1:5" x14ac:dyDescent="0.3">
      <c r="A12" s="39" t="s">
        <v>106</v>
      </c>
    </row>
    <row r="13" spans="1:5" x14ac:dyDescent="0.3">
      <c r="A13" s="39" t="s">
        <v>107</v>
      </c>
    </row>
    <row r="14" spans="1:5" x14ac:dyDescent="0.3">
      <c r="A14" s="39" t="s">
        <v>108</v>
      </c>
    </row>
    <row r="15" spans="1:5" ht="34.5" x14ac:dyDescent="0.3">
      <c r="A15" s="39" t="s">
        <v>109</v>
      </c>
    </row>
    <row r="16" spans="1:5" ht="61.5" x14ac:dyDescent="0.3">
      <c r="A16" s="39" t="s">
        <v>44</v>
      </c>
      <c r="B16" s="37" t="s">
        <v>77</v>
      </c>
      <c r="C16" s="47" t="s">
        <v>121</v>
      </c>
      <c r="D16" s="47" t="s">
        <v>122</v>
      </c>
      <c r="E16" s="37" t="s">
        <v>123</v>
      </c>
    </row>
    <row r="17" spans="1:5" ht="51.75" x14ac:dyDescent="0.3">
      <c r="A17" s="39" t="s">
        <v>110</v>
      </c>
    </row>
    <row r="18" spans="1:5" ht="34.5" x14ac:dyDescent="0.3">
      <c r="A18" s="39" t="s">
        <v>111</v>
      </c>
      <c r="B18" s="37" t="s">
        <v>113</v>
      </c>
      <c r="C18" s="46" t="s">
        <v>124</v>
      </c>
      <c r="D18" s="46" t="s">
        <v>125</v>
      </c>
      <c r="E18" s="46" t="s">
        <v>126</v>
      </c>
    </row>
    <row r="19" spans="1:5" ht="39.75" x14ac:dyDescent="0.3">
      <c r="A19" s="39" t="s">
        <v>40</v>
      </c>
      <c r="B19" s="37" t="s">
        <v>113</v>
      </c>
      <c r="C19" s="46" t="s">
        <v>118</v>
      </c>
      <c r="D19" s="46" t="s">
        <v>119</v>
      </c>
      <c r="E19" s="46" t="s">
        <v>120</v>
      </c>
    </row>
    <row r="20" spans="1:5" ht="51.75" x14ac:dyDescent="0.3">
      <c r="A20" s="39" t="s">
        <v>112</v>
      </c>
      <c r="B20" s="37" t="s">
        <v>144</v>
      </c>
      <c r="C20" s="37" t="s">
        <v>145</v>
      </c>
      <c r="D20" s="37" t="s">
        <v>147</v>
      </c>
      <c r="E20" s="37" t="s">
        <v>146</v>
      </c>
    </row>
  </sheetData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Chronic Conditions1</vt:lpstr>
      <vt:lpstr>Diabetes1</vt:lpstr>
      <vt:lpstr>Per Capita Costs (2)</vt:lpstr>
      <vt:lpstr>Pop Mgt</vt:lpstr>
      <vt:lpstr>Pt Experience</vt:lpstr>
      <vt:lpstr>Measure Definitions</vt:lpstr>
      <vt:lpstr>'Per Capita Costs (2)'!Print_Titles</vt:lpstr>
      <vt:lpstr>'Pop Mgt'!Print_Titles</vt:lpstr>
      <vt:lpstr>'Pt Experience'!Print_Titles</vt:lpstr>
    </vt:vector>
  </TitlesOfParts>
  <Company>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Valley Medical Group, Inc.</dc:creator>
  <cp:lastModifiedBy>User</cp:lastModifiedBy>
  <cp:lastPrinted>2014-10-23T20:18:36Z</cp:lastPrinted>
  <dcterms:created xsi:type="dcterms:W3CDTF">2010-07-19T16:10:14Z</dcterms:created>
  <dcterms:modified xsi:type="dcterms:W3CDTF">2014-11-04T14:49:32Z</dcterms:modified>
</cp:coreProperties>
</file>